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codeName="ThisWorkbook" hidePivotFieldList="1"/>
  <mc:AlternateContent xmlns:mc="http://schemas.openxmlformats.org/markup-compatibility/2006">
    <mc:Choice Requires="x15">
      <x15ac:absPath xmlns:x15ac="http://schemas.microsoft.com/office/spreadsheetml/2010/11/ac" url="S:\地域振興部\03_企画\R2年度\02.各種事業\31_都内観光促進事業（都民割）\88_01◆精算◆\99_キャンセル対応など\"/>
    </mc:Choice>
  </mc:AlternateContent>
  <xr:revisionPtr revIDLastSave="0" documentId="13_ncr:1_{4E8A1C8F-0214-42E8-BE95-1DC54FB8F21D}" xr6:coauthVersionLast="46" xr6:coauthVersionMax="46" xr10:uidLastSave="{00000000-0000-0000-0000-000000000000}"/>
  <bookViews>
    <workbookView xWindow="-120" yWindow="-120" windowWidth="20730" windowHeight="11160" xr2:uid="{00000000-000D-0000-FFFF-FFFF00000000}"/>
  </bookViews>
  <sheets>
    <sheet name="②キャンセル料報告書式" sheetId="14" r:id="rId1"/>
    <sheet name="③キャンセル対応表 (宿泊旅行) " sheetId="24" r:id="rId2"/>
    <sheet name="③キャンセル対応表 (日帰り)" sheetId="25" r:id="rId3"/>
  </sheets>
  <definedNames>
    <definedName name="_xlnm.Print_Area" localSheetId="0">②キャンセル料報告書式!$A$1:$N$47</definedName>
    <definedName name="_xlnm.Print_Area" localSheetId="1">'③キャンセル対応表 (宿泊旅行) '!$A$1:$S$42</definedName>
    <definedName name="_xlnm.Print_Area" localSheetId="2">'③キャンセル対応表 (日帰り)'!$A$1:$R$36</definedName>
  </definedNames>
  <calcPr calcId="181029"/>
</workbook>
</file>

<file path=xl/calcChain.xml><?xml version="1.0" encoding="utf-8"?>
<calcChain xmlns="http://schemas.openxmlformats.org/spreadsheetml/2006/main">
  <c r="O34" i="25" l="1"/>
  <c r="H28" i="14" s="1"/>
  <c r="O33" i="25"/>
  <c r="H27" i="14" s="1"/>
  <c r="M35" i="25"/>
  <c r="M34" i="25"/>
  <c r="M33" i="25"/>
  <c r="L34" i="25"/>
  <c r="L33" i="25"/>
  <c r="P40" i="24"/>
  <c r="H26" i="14" s="1"/>
  <c r="P39" i="24"/>
  <c r="H25" i="14" s="1"/>
  <c r="N40" i="24"/>
  <c r="M40" i="24"/>
  <c r="M39" i="24"/>
  <c r="M41" i="24" s="1"/>
  <c r="P41" i="24" l="1"/>
  <c r="O35" i="25"/>
  <c r="L35" i="25"/>
  <c r="S14" i="25" l="1"/>
  <c r="S15" i="25"/>
  <c r="S16" i="25"/>
  <c r="S17" i="25"/>
  <c r="S18" i="25"/>
  <c r="S19" i="25"/>
  <c r="S20" i="25"/>
  <c r="S21" i="25"/>
  <c r="S22" i="25"/>
  <c r="S23" i="25"/>
  <c r="S24" i="25"/>
  <c r="S25" i="25"/>
  <c r="S26" i="25"/>
  <c r="S27" i="25"/>
  <c r="S28" i="25"/>
  <c r="S29" i="25"/>
  <c r="S30" i="25"/>
  <c r="S31" i="25"/>
  <c r="S32" i="25"/>
  <c r="S13" i="25"/>
  <c r="T14" i="24"/>
  <c r="T15" i="24"/>
  <c r="T16" i="24"/>
  <c r="T17" i="24"/>
  <c r="T18" i="24"/>
  <c r="T19" i="24"/>
  <c r="T20" i="24"/>
  <c r="T21" i="24"/>
  <c r="T22" i="24"/>
  <c r="T23" i="24"/>
  <c r="T24" i="24"/>
  <c r="T25" i="24"/>
  <c r="T26" i="24"/>
  <c r="T27" i="24"/>
  <c r="T28" i="24"/>
  <c r="T29" i="24"/>
  <c r="T30" i="24"/>
  <c r="T31" i="24"/>
  <c r="T32" i="24"/>
  <c r="T33" i="24"/>
  <c r="T34" i="24"/>
  <c r="T35" i="24"/>
  <c r="T36" i="24"/>
  <c r="T37" i="24"/>
  <c r="T38" i="24"/>
  <c r="T13" i="24"/>
  <c r="T45" i="24" l="1"/>
  <c r="T42" i="24"/>
  <c r="T9" i="24"/>
  <c r="T8" i="24"/>
  <c r="T7" i="24"/>
  <c r="T6" i="24"/>
  <c r="T5" i="24"/>
  <c r="T4" i="24"/>
  <c r="T3" i="24"/>
  <c r="T2" i="24"/>
  <c r="T1" i="24"/>
  <c r="N15" i="24"/>
  <c r="M32" i="25" l="1"/>
  <c r="M15" i="25"/>
  <c r="M16" i="25"/>
  <c r="M17" i="25"/>
  <c r="M18" i="25"/>
  <c r="M19" i="25"/>
  <c r="M20" i="25"/>
  <c r="M21" i="25"/>
  <c r="M22" i="25"/>
  <c r="M23" i="25"/>
  <c r="M24" i="25"/>
  <c r="M25" i="25"/>
  <c r="M26" i="25"/>
  <c r="M27" i="25"/>
  <c r="M28" i="25"/>
  <c r="M29" i="25"/>
  <c r="M30" i="25"/>
  <c r="M31" i="25"/>
  <c r="M14" i="25"/>
  <c r="O38" i="25"/>
  <c r="O37" i="25"/>
  <c r="P44" i="24"/>
  <c r="P43" i="24"/>
  <c r="M13" i="25"/>
  <c r="P31" i="25"/>
  <c r="P30" i="25"/>
  <c r="P28" i="25"/>
  <c r="P14" i="25"/>
  <c r="T41" i="24"/>
  <c r="N38" i="24"/>
  <c r="Q38" i="24" s="1"/>
  <c r="N37" i="24"/>
  <c r="N36" i="24"/>
  <c r="N35" i="24"/>
  <c r="Q35" i="24" s="1"/>
  <c r="N34" i="24"/>
  <c r="Q34" i="24" s="1"/>
  <c r="N33" i="24"/>
  <c r="N32" i="24"/>
  <c r="Q32" i="24" s="1"/>
  <c r="N31" i="24"/>
  <c r="Q31" i="24" s="1"/>
  <c r="N30" i="24"/>
  <c r="Q30" i="24" s="1"/>
  <c r="N23" i="24"/>
  <c r="N22" i="24"/>
  <c r="N21" i="24"/>
  <c r="Q21" i="24" s="1"/>
  <c r="N20" i="24"/>
  <c r="Q20" i="24" s="1"/>
  <c r="N19" i="24"/>
  <c r="N18" i="24"/>
  <c r="Q18" i="24" s="1"/>
  <c r="N17" i="24"/>
  <c r="Q17" i="24" s="1"/>
  <c r="N16" i="24"/>
  <c r="Q16" i="24" s="1"/>
  <c r="Q15" i="24"/>
  <c r="Q40" i="24" s="1"/>
  <c r="L26" i="14" s="1"/>
  <c r="N14" i="24"/>
  <c r="Q14" i="24" s="1"/>
  <c r="N13" i="24"/>
  <c r="Q13" i="24" l="1"/>
  <c r="N39" i="24"/>
  <c r="N41" i="24" s="1"/>
  <c r="Q39" i="24"/>
  <c r="L25" i="14" s="1"/>
  <c r="Q43" i="24"/>
  <c r="P29" i="25"/>
  <c r="P21" i="25"/>
  <c r="T43" i="24"/>
  <c r="T44" i="24"/>
  <c r="Q19" i="24"/>
  <c r="Q22" i="24"/>
  <c r="Q37" i="24"/>
  <c r="Q23" i="24"/>
  <c r="Q33" i="24"/>
  <c r="Q36" i="24"/>
  <c r="P32" i="25"/>
  <c r="P38" i="25"/>
  <c r="Q44" i="24"/>
  <c r="P27" i="25"/>
  <c r="P13" i="25"/>
  <c r="P33" i="25" s="1"/>
  <c r="P25" i="25"/>
  <c r="P20" i="25"/>
  <c r="P22" i="25"/>
  <c r="P15" i="25"/>
  <c r="P23" i="25"/>
  <c r="P17" i="25"/>
  <c r="P24" i="25"/>
  <c r="P18" i="25"/>
  <c r="P19" i="25"/>
  <c r="P16" i="25"/>
  <c r="P34" i="25" s="1"/>
  <c r="L28" i="14" s="1"/>
  <c r="P26" i="25"/>
  <c r="P35" i="25" l="1"/>
  <c r="L27" i="14"/>
  <c r="L29" i="14" s="1"/>
  <c r="C20" i="14" s="1"/>
  <c r="Q41" i="24"/>
  <c r="P37" i="25"/>
</calcChain>
</file>

<file path=xl/sharedStrings.xml><?xml version="1.0" encoding="utf-8"?>
<sst xmlns="http://schemas.openxmlformats.org/spreadsheetml/2006/main" count="195" uniqueCount="96">
  <si>
    <t>泊数</t>
    <rPh sb="0" eb="1">
      <t>ハク</t>
    </rPh>
    <rPh sb="1" eb="2">
      <t>スウ</t>
    </rPh>
    <phoneticPr fontId="2"/>
  </si>
  <si>
    <t>・セルが足りない場合は、挿入してセルを増やして記入してください。</t>
    <rPh sb="4" eb="5">
      <t>タ</t>
    </rPh>
    <rPh sb="8" eb="10">
      <t>バアイ</t>
    </rPh>
    <rPh sb="12" eb="14">
      <t>ソウニュウ</t>
    </rPh>
    <rPh sb="19" eb="20">
      <t>フ</t>
    </rPh>
    <rPh sb="23" eb="25">
      <t>キニュウ</t>
    </rPh>
    <phoneticPr fontId="2"/>
  </si>
  <si>
    <t>Ｎｏ</t>
    <phoneticPr fontId="2"/>
  </si>
  <si>
    <t>公益財団法人東京観光財団</t>
  </si>
  <si>
    <t>（所在地）　　　　　　　　　　　　　　　　</t>
  </si>
  <si>
    <t>（担当者名）　　　　　　　　　　　　　　　</t>
  </si>
  <si>
    <t>１　実績金額</t>
  </si>
  <si>
    <t>旅行形態</t>
  </si>
  <si>
    <r>
      <t>（連絡先）　　　　　　　　　　　　　</t>
    </r>
    <r>
      <rPr>
        <sz val="11"/>
        <color theme="1"/>
        <rFont val="Century"/>
        <family val="1"/>
      </rPr>
      <t xml:space="preserve"> </t>
    </r>
    <r>
      <rPr>
        <sz val="11"/>
        <color theme="1"/>
        <rFont val="ＭＳ 明朝"/>
        <family val="1"/>
        <charset val="128"/>
      </rPr>
      <t>　　　　　</t>
    </r>
    <r>
      <rPr>
        <sz val="11"/>
        <color theme="1"/>
        <rFont val="Century"/>
        <family val="1"/>
      </rPr>
      <t xml:space="preserve">             </t>
    </r>
    <phoneticPr fontId="2"/>
  </si>
  <si>
    <t>（会社名）　　　　　　　　　　　　　　</t>
    <phoneticPr fontId="2"/>
  </si>
  <si>
    <t>印</t>
    <rPh sb="0" eb="1">
      <t>イン</t>
    </rPh>
    <phoneticPr fontId="2"/>
  </si>
  <si>
    <t>理事長　前田　新造　様</t>
    <phoneticPr fontId="2"/>
  </si>
  <si>
    <t>実　績　金　額</t>
    <phoneticPr fontId="2"/>
  </si>
  <si>
    <t>一般</t>
    <rPh sb="0" eb="2">
      <t>イッパン</t>
    </rPh>
    <phoneticPr fontId="2"/>
  </si>
  <si>
    <t>島しょ</t>
    <rPh sb="0" eb="1">
      <t>トウ</t>
    </rPh>
    <phoneticPr fontId="2"/>
  </si>
  <si>
    <t>　　</t>
    <phoneticPr fontId="2"/>
  </si>
  <si>
    <t>宿泊旅行商品</t>
    <rPh sb="2" eb="4">
      <t>リョコウ</t>
    </rPh>
    <rPh sb="4" eb="6">
      <t>ショウヒン</t>
    </rPh>
    <phoneticPr fontId="2"/>
  </si>
  <si>
    <t>日帰り旅行商品</t>
    <rPh sb="0" eb="2">
      <t>ヒガエ</t>
    </rPh>
    <rPh sb="3" eb="5">
      <t>リョコウ</t>
    </rPh>
    <rPh sb="5" eb="7">
      <t>ショウヒン</t>
    </rPh>
    <phoneticPr fontId="2"/>
  </si>
  <si>
    <t>旅行代金（助成前）</t>
    <phoneticPr fontId="2"/>
  </si>
  <si>
    <t>連絡先
（電話番号など）</t>
    <rPh sb="0" eb="3">
      <t>レンラクサキ</t>
    </rPh>
    <rPh sb="5" eb="9">
      <t>デンワバンゴウ</t>
    </rPh>
    <phoneticPr fontId="2"/>
  </si>
  <si>
    <t>住　　所</t>
    <rPh sb="0" eb="1">
      <t>ジュウ</t>
    </rPh>
    <rPh sb="3" eb="4">
      <t>トコロ</t>
    </rPh>
    <phoneticPr fontId="2"/>
  </si>
  <si>
    <t>氏　　名</t>
    <rPh sb="0" eb="1">
      <t>シ</t>
    </rPh>
    <rPh sb="3" eb="4">
      <t>ナ</t>
    </rPh>
    <phoneticPr fontId="2"/>
  </si>
  <si>
    <t>備考</t>
    <rPh sb="0" eb="1">
      <t>ソナエ</t>
    </rPh>
    <rPh sb="1" eb="2">
      <t>コウ</t>
    </rPh>
    <phoneticPr fontId="2"/>
  </si>
  <si>
    <t>合計</t>
    <rPh sb="0" eb="2">
      <t>ゴウケイ</t>
    </rPh>
    <phoneticPr fontId="2"/>
  </si>
  <si>
    <t>枠種類</t>
    <rPh sb="0" eb="1">
      <t>ワク</t>
    </rPh>
    <rPh sb="1" eb="3">
      <t>シュルイ</t>
    </rPh>
    <phoneticPr fontId="2"/>
  </si>
  <si>
    <t>GoTo
利用の
有無</t>
    <rPh sb="5" eb="7">
      <t>リヨウ</t>
    </rPh>
    <rPh sb="9" eb="11">
      <t>ウム</t>
    </rPh>
    <phoneticPr fontId="2"/>
  </si>
  <si>
    <t>事業者登録№</t>
    <rPh sb="0" eb="3">
      <t>ジギョウシャ</t>
    </rPh>
    <rPh sb="3" eb="5">
      <t>トウロク</t>
    </rPh>
    <phoneticPr fontId="2"/>
  </si>
  <si>
    <t xml:space="preserve">    都内観光促進事業　実績報告書【キャンセル対応表】</t>
    <rPh sb="4" eb="6">
      <t>トナイ</t>
    </rPh>
    <rPh sb="6" eb="8">
      <t>カンコウ</t>
    </rPh>
    <rPh sb="8" eb="10">
      <t>ソクシン</t>
    </rPh>
    <rPh sb="10" eb="12">
      <t>ジギョウ</t>
    </rPh>
    <rPh sb="13" eb="15">
      <t>ジッセキ</t>
    </rPh>
    <rPh sb="15" eb="18">
      <t>ホウコクショ</t>
    </rPh>
    <rPh sb="24" eb="26">
      <t>タイオウ</t>
    </rPh>
    <rPh sb="26" eb="27">
      <t>ヒョウ</t>
    </rPh>
    <phoneticPr fontId="2"/>
  </si>
  <si>
    <t>無</t>
    <rPh sb="0" eb="1">
      <t>ナ</t>
    </rPh>
    <phoneticPr fontId="2"/>
  </si>
  <si>
    <t>お一人様
助成金額　　　　　　　　　</t>
    <rPh sb="1" eb="4">
      <t>ヒトリサマ</t>
    </rPh>
    <rPh sb="5" eb="7">
      <t>ジョセイ</t>
    </rPh>
    <rPh sb="7" eb="9">
      <t>キンガク</t>
    </rPh>
    <phoneticPr fontId="2"/>
  </si>
  <si>
    <t>もっとTokyo
適用額</t>
    <rPh sb="9" eb="11">
      <t>テキヨウ</t>
    </rPh>
    <rPh sb="11" eb="12">
      <t>ガク</t>
    </rPh>
    <phoneticPr fontId="2"/>
  </si>
  <si>
    <t>もっとTokyoキャンセル料</t>
    <rPh sb="13" eb="14">
      <t>リョウ</t>
    </rPh>
    <phoneticPr fontId="2"/>
  </si>
  <si>
    <t>旅行に付与する
予約確認番号
旅行催行番号など</t>
    <rPh sb="0" eb="2">
      <t>リョコウ</t>
    </rPh>
    <rPh sb="3" eb="5">
      <t>フヨ</t>
    </rPh>
    <rPh sb="8" eb="10">
      <t>ヨヤク</t>
    </rPh>
    <rPh sb="10" eb="12">
      <t>カクニン</t>
    </rPh>
    <rPh sb="12" eb="14">
      <t>バンゴウ</t>
    </rPh>
    <rPh sb="15" eb="17">
      <t>リョコウ</t>
    </rPh>
    <rPh sb="17" eb="19">
      <t>サイコウ</t>
    </rPh>
    <rPh sb="19" eb="21">
      <t>バンゴウ</t>
    </rPh>
    <phoneticPr fontId="2"/>
  </si>
  <si>
    <t>宿泊施設名
又は
ツアー名</t>
    <rPh sb="0" eb="2">
      <t>シュクハク</t>
    </rPh>
    <rPh sb="2" eb="4">
      <t>シセツ</t>
    </rPh>
    <rPh sb="4" eb="5">
      <t>メイ</t>
    </rPh>
    <rPh sb="6" eb="7">
      <t>マタ</t>
    </rPh>
    <rPh sb="12" eb="13">
      <t>メイ</t>
    </rPh>
    <phoneticPr fontId="2"/>
  </si>
  <si>
    <t>・旅行催行日順に、キャンセルごと記入してください。</t>
    <rPh sb="1" eb="3">
      <t>リョコウ</t>
    </rPh>
    <rPh sb="3" eb="5">
      <t>サイコウ</t>
    </rPh>
    <rPh sb="5" eb="6">
      <t>ヒ</t>
    </rPh>
    <rPh sb="6" eb="7">
      <t>ジュン</t>
    </rPh>
    <rPh sb="16" eb="18">
      <t>キニュウ</t>
    </rPh>
    <phoneticPr fontId="2"/>
  </si>
  <si>
    <t>円</t>
    <rPh sb="0" eb="1">
      <t>エン</t>
    </rPh>
    <phoneticPr fontId="2"/>
  </si>
  <si>
    <t>・100円未満は切り捨て
・助成前代金の35%且つ以下の
限度額を上限とする
・宿泊：最大5,000円まで
・日帰り：最大2,500円まで</t>
    <rPh sb="23" eb="24">
      <t>カ</t>
    </rPh>
    <rPh sb="25" eb="27">
      <t>イカ</t>
    </rPh>
    <rPh sb="29" eb="31">
      <t>ゲンド</t>
    </rPh>
    <rPh sb="31" eb="32">
      <t>ガク</t>
    </rPh>
    <rPh sb="33" eb="35">
      <t>ジョウゲン</t>
    </rPh>
    <phoneticPr fontId="2"/>
  </si>
  <si>
    <t>無</t>
  </si>
  <si>
    <t>回数</t>
    <rPh sb="0" eb="2">
      <t>カイスウ</t>
    </rPh>
    <phoneticPr fontId="2"/>
  </si>
  <si>
    <t>一般</t>
  </si>
  <si>
    <t>島しょ</t>
  </si>
  <si>
    <t>一般枠</t>
  </si>
  <si>
    <t>一般枠</t>
    <rPh sb="0" eb="2">
      <t>イッパン</t>
    </rPh>
    <rPh sb="2" eb="3">
      <t>ワク</t>
    </rPh>
    <phoneticPr fontId="2"/>
  </si>
  <si>
    <t>島しょ枠</t>
  </si>
  <si>
    <t>島しょ枠</t>
    <rPh sb="0" eb="1">
      <t>トウ</t>
    </rPh>
    <rPh sb="3" eb="4">
      <t>ワク</t>
    </rPh>
    <phoneticPr fontId="2"/>
  </si>
  <si>
    <t>枠区分</t>
    <rPh sb="0" eb="1">
      <t>ワク</t>
    </rPh>
    <rPh sb="1" eb="3">
      <t>クブン</t>
    </rPh>
    <phoneticPr fontId="2"/>
  </si>
  <si>
    <t>※一般枠と島しょ枠の、枠区分を入力しないと正しく計算式に反映されないのでご注意下さい。</t>
    <rPh sb="1" eb="3">
      <t>イッパン</t>
    </rPh>
    <rPh sb="3" eb="4">
      <t>ワク</t>
    </rPh>
    <rPh sb="5" eb="6">
      <t>トウ</t>
    </rPh>
    <rPh sb="8" eb="9">
      <t>ワク</t>
    </rPh>
    <rPh sb="11" eb="12">
      <t>ワク</t>
    </rPh>
    <rPh sb="12" eb="14">
      <t>クブン</t>
    </rPh>
    <rPh sb="15" eb="17">
      <t>ニュウリョク</t>
    </rPh>
    <rPh sb="21" eb="22">
      <t>タダ</t>
    </rPh>
    <rPh sb="24" eb="27">
      <t>ケイサンシキ</t>
    </rPh>
    <rPh sb="28" eb="30">
      <t>ハンエイ</t>
    </rPh>
    <rPh sb="37" eb="39">
      <t>チュウイ</t>
    </rPh>
    <rPh sb="39" eb="40">
      <t>クダ</t>
    </rPh>
    <phoneticPr fontId="2"/>
  </si>
  <si>
    <t>※キャンセル対応表（別添）は、宿泊旅行商品と日帰り商品でシートが分かれます。</t>
    <rPh sb="6" eb="8">
      <t>タイオウ</t>
    </rPh>
    <rPh sb="8" eb="9">
      <t>ヒョウ</t>
    </rPh>
    <rPh sb="15" eb="17">
      <t>シュクハク</t>
    </rPh>
    <rPh sb="17" eb="19">
      <t>リョコウ</t>
    </rPh>
    <rPh sb="19" eb="21">
      <t>ショウヒン</t>
    </rPh>
    <rPh sb="22" eb="24">
      <t>ヒガエ</t>
    </rPh>
    <rPh sb="25" eb="27">
      <t>ショウヒン</t>
    </rPh>
    <rPh sb="32" eb="33">
      <t>ワ</t>
    </rPh>
    <phoneticPr fontId="2"/>
  </si>
  <si>
    <t>取消料見合い総額</t>
    <rPh sb="0" eb="2">
      <t>トリケシ</t>
    </rPh>
    <rPh sb="2" eb="3">
      <t>リョウ</t>
    </rPh>
    <rPh sb="3" eb="5">
      <t>ミア</t>
    </rPh>
    <phoneticPr fontId="2"/>
  </si>
  <si>
    <t>※GoTo併用の商品は除く</t>
    <rPh sb="5" eb="7">
      <t>ヘイヨウ</t>
    </rPh>
    <rPh sb="8" eb="10">
      <t>ショウヒン</t>
    </rPh>
    <rPh sb="11" eb="12">
      <t>ノゾ</t>
    </rPh>
    <phoneticPr fontId="2"/>
  </si>
  <si>
    <t>お一人様
助成前旅行代金（税込）</t>
    <rPh sb="1" eb="4">
      <t>ヒトリサマ</t>
    </rPh>
    <rPh sb="5" eb="7">
      <t>ジョセイ</t>
    </rPh>
    <rPh sb="7" eb="8">
      <t>マエ</t>
    </rPh>
    <rPh sb="8" eb="10">
      <t>リョコウ</t>
    </rPh>
    <rPh sb="10" eb="12">
      <t>ダイキン</t>
    </rPh>
    <rPh sb="13" eb="15">
      <t>ゼイコ</t>
    </rPh>
    <phoneticPr fontId="2"/>
  </si>
  <si>
    <t>・グループ旅行の場合でも、各個人毎に記載してください。</t>
    <rPh sb="5" eb="7">
      <t>リョコウ</t>
    </rPh>
    <rPh sb="8" eb="10">
      <t>バアイ</t>
    </rPh>
    <rPh sb="13" eb="14">
      <t>カク</t>
    </rPh>
    <rPh sb="14" eb="16">
      <t>コジン</t>
    </rPh>
    <rPh sb="16" eb="17">
      <t>マイ</t>
    </rPh>
    <rPh sb="18" eb="20">
      <t>キサイ</t>
    </rPh>
    <phoneticPr fontId="2"/>
  </si>
  <si>
    <t>Goto併用なし</t>
    <rPh sb="4" eb="6">
      <t>ヘイヨウ</t>
    </rPh>
    <phoneticPr fontId="2"/>
  </si>
  <si>
    <t>旅行催行日
（出発日）
12/18～27</t>
    <rPh sb="0" eb="2">
      <t>リョコウ</t>
    </rPh>
    <rPh sb="2" eb="4">
      <t>サイコウ</t>
    </rPh>
    <rPh sb="4" eb="5">
      <t>ヒ</t>
    </rPh>
    <rPh sb="7" eb="10">
      <t>シュッパツビ</t>
    </rPh>
    <phoneticPr fontId="2"/>
  </si>
  <si>
    <t>ツアー名</t>
    <rPh sb="3" eb="4">
      <t>メイ</t>
    </rPh>
    <phoneticPr fontId="2"/>
  </si>
  <si>
    <t>・Go To トラベルキャンペーンと併用している場合は、キャンセル料見合いとしてGo To トラベルキャンペーンから受給してください。</t>
    <rPh sb="18" eb="20">
      <t>ヘイヨウ</t>
    </rPh>
    <rPh sb="24" eb="26">
      <t>バアイ</t>
    </rPh>
    <rPh sb="33" eb="34">
      <t>リョウ</t>
    </rPh>
    <rPh sb="34" eb="36">
      <t>ミア</t>
    </rPh>
    <rPh sb="58" eb="60">
      <t>ジュキュウ</t>
    </rPh>
    <phoneticPr fontId="2"/>
  </si>
  <si>
    <t>キャンセル対象者</t>
    <rPh sb="5" eb="7">
      <t>タイショウ</t>
    </rPh>
    <rPh sb="7" eb="8">
      <t>シャ</t>
    </rPh>
    <phoneticPr fontId="2"/>
  </si>
  <si>
    <t>１２月１８日～２７日出発対象分</t>
    <rPh sb="2" eb="3">
      <t>ガツ</t>
    </rPh>
    <rPh sb="5" eb="6">
      <t>ニチ</t>
    </rPh>
    <rPh sb="9" eb="10">
      <t>ニチ</t>
    </rPh>
    <rPh sb="10" eb="12">
      <t>シュッパツ</t>
    </rPh>
    <rPh sb="12" eb="14">
      <t>タイショウ</t>
    </rPh>
    <rPh sb="14" eb="15">
      <t>ブン</t>
    </rPh>
    <phoneticPr fontId="2"/>
  </si>
  <si>
    <t>12/18～27までに出発する旅行</t>
    <rPh sb="11" eb="13">
      <t>シュッパツ</t>
    </rPh>
    <rPh sb="15" eb="17">
      <t>リョコウ</t>
    </rPh>
    <phoneticPr fontId="2"/>
  </si>
  <si>
    <t>キャンセル料収受について</t>
    <rPh sb="5" eb="6">
      <t>リョウ</t>
    </rPh>
    <rPh sb="6" eb="8">
      <t>シュウジュ</t>
    </rPh>
    <phoneticPr fontId="2"/>
  </si>
  <si>
    <t>旅行催行日</t>
    <rPh sb="0" eb="2">
      <t>リョコウ</t>
    </rPh>
    <rPh sb="2" eb="4">
      <t>サイコウ</t>
    </rPh>
    <rPh sb="4" eb="5">
      <t>ヒ</t>
    </rPh>
    <phoneticPr fontId="2"/>
  </si>
  <si>
    <t>帰着日</t>
    <rPh sb="0" eb="2">
      <t>キチャク</t>
    </rPh>
    <rPh sb="2" eb="3">
      <t>ビ</t>
    </rPh>
    <phoneticPr fontId="2"/>
  </si>
  <si>
    <t xml:space="preserve">
出発日
（12/18～27）</t>
    <rPh sb="1" eb="4">
      <t>シュッパツビ</t>
    </rPh>
    <phoneticPr fontId="2"/>
  </si>
  <si>
    <t>・12月28日（月）チェックアウトの旅行はこちらに該当します。</t>
    <phoneticPr fontId="2"/>
  </si>
  <si>
    <r>
      <t>・12月27日（日）24時までに出発する旅行であっても、</t>
    </r>
    <r>
      <rPr>
        <u/>
        <sz val="20"/>
        <rFont val="BIZ UDPゴシック"/>
        <family val="3"/>
        <charset val="128"/>
      </rPr>
      <t>12月28日（月）から１月11日（月）までの間の宿泊を旅行日程に含む場合は、「12月28日～１月11日出発対象分（取消料見合い50%）」として該当</t>
    </r>
    <r>
      <rPr>
        <sz val="20"/>
        <rFont val="BIZ UDPゴシック"/>
        <family val="3"/>
        <charset val="128"/>
      </rPr>
      <t>します。</t>
    </r>
    <rPh sb="79" eb="81">
      <t>シュッパツ</t>
    </rPh>
    <rPh sb="81" eb="83">
      <t>タイショウ</t>
    </rPh>
    <rPh sb="83" eb="84">
      <t>ブン</t>
    </rPh>
    <rPh sb="85" eb="87">
      <t>トリケシ</t>
    </rPh>
    <rPh sb="87" eb="88">
      <t>リョウ</t>
    </rPh>
    <rPh sb="88" eb="90">
      <t>ミア</t>
    </rPh>
    <rPh sb="99" eb="101">
      <t>ガイトウ</t>
    </rPh>
    <phoneticPr fontId="2"/>
  </si>
  <si>
    <r>
      <t xml:space="preserve">予約日
</t>
    </r>
    <r>
      <rPr>
        <sz val="18"/>
        <rFont val="ＭＳ Ｐゴシック"/>
        <family val="3"/>
        <charset val="128"/>
        <scheme val="minor"/>
      </rPr>
      <t>(12/17まで)</t>
    </r>
    <phoneticPr fontId="2"/>
  </si>
  <si>
    <t>＜旅行会社・OTA＞　⇦該当に☑をお願い致します。</t>
  </si>
  <si>
    <t>記</t>
    <phoneticPr fontId="2"/>
  </si>
  <si>
    <t>⑤</t>
    <phoneticPr fontId="2"/>
  </si>
  <si>
    <t>円</t>
    <phoneticPr fontId="2"/>
  </si>
  <si>
    <t>①</t>
    <phoneticPr fontId="2"/>
  </si>
  <si>
    <t>②</t>
    <phoneticPr fontId="2"/>
  </si>
  <si>
    <t>③</t>
    <phoneticPr fontId="2"/>
  </si>
  <si>
    <t>④</t>
    <phoneticPr fontId="2"/>
  </si>
  <si>
    <t>合計（①＋②＋③＋④）</t>
    <rPh sb="0" eb="2">
      <t>ゴウケイ</t>
    </rPh>
    <phoneticPr fontId="2"/>
  </si>
  <si>
    <t>２　振込先</t>
    <phoneticPr fontId="53"/>
  </si>
  <si>
    <r>
      <rPr>
        <sz val="8"/>
        <color theme="1"/>
        <rFont val="ＭＳ 明朝"/>
        <family val="1"/>
        <charset val="128"/>
      </rPr>
      <t>（フリガナ）</t>
    </r>
    <r>
      <rPr>
        <sz val="10"/>
        <color theme="1"/>
        <rFont val="ＭＳ 明朝"/>
        <family val="1"/>
        <charset val="128"/>
      </rPr>
      <t xml:space="preserve">
金融機関名</t>
    </r>
    <rPh sb="7" eb="9">
      <t>キンユウ</t>
    </rPh>
    <rPh sb="9" eb="11">
      <t>キカン</t>
    </rPh>
    <rPh sb="11" eb="12">
      <t>メイ</t>
    </rPh>
    <phoneticPr fontId="53"/>
  </si>
  <si>
    <r>
      <rPr>
        <sz val="8"/>
        <color theme="1"/>
        <rFont val="ＭＳ 明朝"/>
        <family val="1"/>
        <charset val="128"/>
      </rPr>
      <t>（フリガナ）</t>
    </r>
    <r>
      <rPr>
        <sz val="10"/>
        <color theme="1"/>
        <rFont val="ＭＳ 明朝"/>
        <family val="1"/>
        <charset val="128"/>
      </rPr>
      <t xml:space="preserve">
支店名</t>
    </r>
    <rPh sb="7" eb="10">
      <t>シテンメイ</t>
    </rPh>
    <phoneticPr fontId="53"/>
  </si>
  <si>
    <t>口座種類</t>
    <rPh sb="0" eb="2">
      <t>コウザ</t>
    </rPh>
    <rPh sb="2" eb="4">
      <t>シュルイ</t>
    </rPh>
    <phoneticPr fontId="53"/>
  </si>
  <si>
    <t>□普通 ・ □当座　（該当する方を「■」としてください。）</t>
    <phoneticPr fontId="2"/>
  </si>
  <si>
    <t>金融機関コード</t>
    <rPh sb="0" eb="2">
      <t>キンユウ</t>
    </rPh>
    <rPh sb="2" eb="4">
      <t>キカン</t>
    </rPh>
    <phoneticPr fontId="53"/>
  </si>
  <si>
    <t>支店コード</t>
    <rPh sb="0" eb="2">
      <t>シテン</t>
    </rPh>
    <phoneticPr fontId="53"/>
  </si>
  <si>
    <t>口座番号</t>
    <rPh sb="0" eb="2">
      <t>コウザ</t>
    </rPh>
    <rPh sb="2" eb="4">
      <t>バンゴウ</t>
    </rPh>
    <phoneticPr fontId="53"/>
  </si>
  <si>
    <t>口座名義</t>
    <rPh sb="0" eb="2">
      <t>コウザ</t>
    </rPh>
    <rPh sb="2" eb="4">
      <t>メイギ</t>
    </rPh>
    <phoneticPr fontId="53"/>
  </si>
  <si>
    <t>（フリガナ）</t>
    <phoneticPr fontId="2"/>
  </si>
  <si>
    <t>「都内観光促進事業」令和2年12月18日～27日までに出発する旅行の取消料見合い振込依頼書兼報告書</t>
    <rPh sb="1" eb="3">
      <t>トナイ</t>
    </rPh>
    <rPh sb="3" eb="5">
      <t>カンコウ</t>
    </rPh>
    <rPh sb="5" eb="7">
      <t>ソクシン</t>
    </rPh>
    <rPh sb="7" eb="9">
      <t>ジギョウ</t>
    </rPh>
    <rPh sb="19" eb="20">
      <t>ニチ</t>
    </rPh>
    <rPh sb="23" eb="24">
      <t>ニチ</t>
    </rPh>
    <rPh sb="34" eb="36">
      <t>トリケシ</t>
    </rPh>
    <rPh sb="36" eb="37">
      <t>リョウ</t>
    </rPh>
    <rPh sb="37" eb="39">
      <t>ミア</t>
    </rPh>
    <rPh sb="40" eb="42">
      <t>フリコミ</t>
    </rPh>
    <rPh sb="42" eb="45">
      <t>イライショ</t>
    </rPh>
    <rPh sb="45" eb="46">
      <t>ケン</t>
    </rPh>
    <rPh sb="46" eb="48">
      <t>ホウコク</t>
    </rPh>
    <rPh sb="48" eb="49">
      <t>ショ</t>
    </rPh>
    <phoneticPr fontId="2"/>
  </si>
  <si>
    <t>一般枠計</t>
    <rPh sb="0" eb="2">
      <t>イッパン</t>
    </rPh>
    <rPh sb="2" eb="3">
      <t>ワク</t>
    </rPh>
    <rPh sb="3" eb="4">
      <t>ケイ</t>
    </rPh>
    <phoneticPr fontId="2"/>
  </si>
  <si>
    <t>―</t>
    <phoneticPr fontId="2"/>
  </si>
  <si>
    <t>島しょ枠計</t>
    <rPh sb="0" eb="1">
      <t>トウ</t>
    </rPh>
    <rPh sb="3" eb="4">
      <t>ワク</t>
    </rPh>
    <rPh sb="4" eb="5">
      <t>ケイ</t>
    </rPh>
    <phoneticPr fontId="2"/>
  </si>
  <si>
    <r>
      <t xml:space="preserve">取消日
</t>
    </r>
    <r>
      <rPr>
        <sz val="18"/>
        <rFont val="ＭＳ Ｐゴシック"/>
        <family val="3"/>
        <charset val="128"/>
        <scheme val="minor"/>
      </rPr>
      <t>（12/14～24）</t>
    </r>
    <rPh sb="0" eb="2">
      <t>トリケシ</t>
    </rPh>
    <phoneticPr fontId="2"/>
  </si>
  <si>
    <r>
      <t xml:space="preserve">＜上限額＞
　・助成前旅行代金の３５%
　・宿泊：最大5,000円まで
</t>
    </r>
    <r>
      <rPr>
        <sz val="16"/>
        <color rgb="FFFF0000"/>
        <rFont val="ＭＳ Ｐゴシック"/>
        <family val="3"/>
        <charset val="128"/>
        <scheme val="minor"/>
      </rPr>
      <t>※合計額における100円未満は切り捨て</t>
    </r>
    <rPh sb="1" eb="4">
      <t>ジョウゲンガク</t>
    </rPh>
    <rPh sb="11" eb="13">
      <t>リョコウ</t>
    </rPh>
    <rPh sb="37" eb="39">
      <t>ゴウケイ</t>
    </rPh>
    <rPh sb="39" eb="40">
      <t>ガク</t>
    </rPh>
    <rPh sb="47" eb="48">
      <t>エン</t>
    </rPh>
    <rPh sb="48" eb="50">
      <t>ミマン</t>
    </rPh>
    <rPh sb="51" eb="52">
      <t>キ</t>
    </rPh>
    <rPh sb="53" eb="54">
      <t>ス</t>
    </rPh>
    <phoneticPr fontId="2"/>
  </si>
  <si>
    <t>◆合計額における、１00円未満は切り捨て</t>
    <rPh sb="1" eb="4">
      <t>ゴウケイガク</t>
    </rPh>
    <rPh sb="12" eb="13">
      <t>エン</t>
    </rPh>
    <rPh sb="13" eb="15">
      <t>ミマン</t>
    </rPh>
    <rPh sb="16" eb="17">
      <t>キ</t>
    </rPh>
    <rPh sb="18" eb="19">
      <t>ス</t>
    </rPh>
    <phoneticPr fontId="2"/>
  </si>
  <si>
    <r>
      <t xml:space="preserve">＜上限額＞
　・助成前旅行代金の３５%
　・宿泊：最大2,500円まで
</t>
    </r>
    <r>
      <rPr>
        <sz val="16"/>
        <color rgb="FFFF0000"/>
        <rFont val="ＭＳ Ｐゴシック"/>
        <family val="3"/>
        <charset val="128"/>
        <scheme val="minor"/>
      </rPr>
      <t>※合計額における100円未満は切り捨て</t>
    </r>
    <rPh sb="1" eb="4">
      <t>ジョウゲンガク</t>
    </rPh>
    <rPh sb="11" eb="13">
      <t>リョコウ</t>
    </rPh>
    <rPh sb="37" eb="39">
      <t>ゴウケイ</t>
    </rPh>
    <rPh sb="39" eb="40">
      <t>ガク</t>
    </rPh>
    <rPh sb="47" eb="48">
      <t>エン</t>
    </rPh>
    <rPh sb="48" eb="50">
      <t>ミマン</t>
    </rPh>
    <rPh sb="51" eb="52">
      <t>キ</t>
    </rPh>
    <rPh sb="53" eb="54">
      <t>ス</t>
    </rPh>
    <phoneticPr fontId="2"/>
  </si>
  <si>
    <t>　下記のとおり、令和2年12月18日から12月27日までに出発する「都内観光促進事業」を利用する旅行の取消に係る取消料見合いの集計報告をします。（※Goto併用商品は対象外となります。）</t>
    <rPh sb="22" eb="23">
      <t>ガツ</t>
    </rPh>
    <rPh sb="25" eb="26">
      <t>ニチ</t>
    </rPh>
    <rPh sb="59" eb="61">
      <t>ミア</t>
    </rPh>
    <rPh sb="78" eb="80">
      <t>ヘイヨウ</t>
    </rPh>
    <rPh sb="80" eb="82">
      <t>ショウヒン</t>
    </rPh>
    <rPh sb="83" eb="86">
      <t>タイショウガイ</t>
    </rPh>
    <phoneticPr fontId="2"/>
  </si>
  <si>
    <t>※振込依頼書兼報告書とともに、実績報告書【キャンセル対応表】を添付してください。</t>
    <phoneticPr fontId="53"/>
  </si>
  <si>
    <r>
      <t>　　　　</t>
    </r>
    <r>
      <rPr>
        <sz val="11"/>
        <color theme="1"/>
        <rFont val="ＭＳ 明朝"/>
        <family val="1"/>
        <charset val="128"/>
      </rPr>
      <t>令和　　年　　月　　日</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</si>
</sst>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5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b/>
      <sz val="9"/>
      <color theme="1"/>
      <name val="ＭＳ Ｐゴシック"/>
      <family val="3"/>
      <charset val="128"/>
      <scheme val="minor"/>
    </font>
    <font>
      <b/>
      <sz val="9"/>
      <color theme="0"/>
      <name val="ＭＳ Ｐゴシック"/>
      <family val="3"/>
      <charset val="128"/>
      <scheme val="minor"/>
    </font>
    <font>
      <b/>
      <sz val="14"/>
      <color theme="0"/>
      <name val="ＭＳ Ｐゴシック"/>
      <family val="3"/>
      <charset val="128"/>
      <scheme val="minor"/>
    </font>
    <font>
      <b/>
      <sz val="10"/>
      <color theme="1"/>
      <name val="ＭＳ Ｐゴシック"/>
      <family val="3"/>
      <charset val="128"/>
      <scheme val="minor"/>
    </font>
    <font>
      <b/>
      <sz val="9"/>
      <name val="ＭＳ Ｐゴシック"/>
      <family val="3"/>
      <charset val="128"/>
      <scheme val="minor"/>
    </font>
    <font>
      <sz val="36"/>
      <color theme="1"/>
      <name val="HG行書体"/>
      <family val="4"/>
      <charset val="128"/>
    </font>
    <font>
      <sz val="11"/>
      <color theme="1"/>
      <name val="ＭＳ 明朝"/>
      <family val="1"/>
      <charset val="128"/>
    </font>
    <font>
      <sz val="11"/>
      <color theme="1"/>
      <name val="Century"/>
      <family val="1"/>
    </font>
    <font>
      <u/>
      <sz val="11"/>
      <color theme="1"/>
      <name val="ＭＳ 明朝"/>
      <family val="1"/>
      <charset val="128"/>
    </font>
    <font>
      <sz val="12"/>
      <color theme="1"/>
      <name val="ＭＳ 明朝"/>
      <family val="1"/>
      <charset val="128"/>
    </font>
    <font>
      <sz val="11"/>
      <color rgb="FF000000"/>
      <name val="ＭＳ ゴシック"/>
      <family val="3"/>
      <charset val="128"/>
    </font>
    <font>
      <b/>
      <sz val="20"/>
      <name val="ＭＳ Ｐゴシック"/>
      <family val="3"/>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sz val="12"/>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sz val="16"/>
      <name val="ＭＳ Ｐゴシック"/>
      <family val="3"/>
      <charset val="128"/>
      <scheme val="minor"/>
    </font>
    <font>
      <sz val="18"/>
      <name val="ＭＳ Ｐゴシック"/>
      <family val="3"/>
      <charset val="128"/>
      <scheme val="minor"/>
    </font>
    <font>
      <b/>
      <sz val="24"/>
      <color theme="0"/>
      <name val="ＭＳ Ｐゴシック"/>
      <family val="3"/>
      <charset val="128"/>
      <scheme val="minor"/>
    </font>
    <font>
      <b/>
      <sz val="18"/>
      <color theme="1"/>
      <name val="BIZ UDPゴシック"/>
      <family val="3"/>
      <charset val="128"/>
    </font>
    <font>
      <sz val="20"/>
      <name val="ＭＳ Ｐゴシック"/>
      <family val="3"/>
      <charset val="128"/>
      <scheme val="minor"/>
    </font>
    <font>
      <b/>
      <sz val="16"/>
      <name val="ＭＳ Ｐゴシック"/>
      <family val="3"/>
      <charset val="128"/>
      <scheme val="minor"/>
    </font>
    <font>
      <sz val="9"/>
      <color theme="0"/>
      <name val="ＭＳ Ｐゴシック"/>
      <family val="3"/>
      <charset val="128"/>
      <scheme val="minor"/>
    </font>
    <font>
      <sz val="10"/>
      <color rgb="FFFF0000"/>
      <name val="ＭＳ 明朝"/>
      <family val="1"/>
      <charset val="128"/>
    </font>
    <font>
      <sz val="22"/>
      <name val="ＭＳ Ｐゴシック"/>
      <family val="3"/>
      <charset val="128"/>
      <scheme val="minor"/>
    </font>
    <font>
      <sz val="16"/>
      <color theme="1"/>
      <name val="ＭＳ Ｐゴシック"/>
      <family val="3"/>
      <charset val="128"/>
      <scheme val="minor"/>
    </font>
    <font>
      <b/>
      <sz val="24"/>
      <name val="ＭＳ Ｐゴシック"/>
      <family val="3"/>
      <charset val="128"/>
      <scheme val="minor"/>
    </font>
    <font>
      <b/>
      <sz val="12"/>
      <color theme="1"/>
      <name val="ＭＳ ゴシック"/>
      <family val="3"/>
      <charset val="128"/>
    </font>
    <font>
      <b/>
      <sz val="22"/>
      <color theme="1"/>
      <name val="BIZ UDPゴシック"/>
      <family val="3"/>
      <charset val="128"/>
    </font>
    <font>
      <b/>
      <u/>
      <sz val="22"/>
      <name val="BIZ UDPゴシック"/>
      <family val="3"/>
      <charset val="128"/>
    </font>
    <font>
      <b/>
      <sz val="18"/>
      <name val="BIZ UDPゴシック"/>
      <family val="3"/>
      <charset val="128"/>
    </font>
    <font>
      <b/>
      <sz val="9"/>
      <name val="BIZ UDPゴシック"/>
      <family val="3"/>
      <charset val="128"/>
    </font>
    <font>
      <b/>
      <u/>
      <sz val="36"/>
      <name val="BIZ UDPゴシック"/>
      <family val="3"/>
      <charset val="128"/>
    </font>
    <font>
      <b/>
      <sz val="14"/>
      <color theme="1"/>
      <name val="BIZ UDPゴシック"/>
      <family val="3"/>
      <charset val="128"/>
    </font>
    <font>
      <sz val="22"/>
      <color theme="1"/>
      <name val="BIZ UDPゴシック"/>
      <family val="3"/>
      <charset val="128"/>
    </font>
    <font>
      <sz val="18"/>
      <color theme="1"/>
      <name val="BIZ UDPゴシック"/>
      <family val="3"/>
      <charset val="128"/>
    </font>
    <font>
      <u/>
      <sz val="22"/>
      <name val="BIZ UDPゴシック"/>
      <family val="3"/>
      <charset val="128"/>
    </font>
    <font>
      <sz val="18"/>
      <name val="BIZ UDPゴシック"/>
      <family val="3"/>
      <charset val="128"/>
    </font>
    <font>
      <sz val="22"/>
      <name val="BIZ UDPゴシック"/>
      <family val="3"/>
      <charset val="128"/>
    </font>
    <font>
      <sz val="9"/>
      <name val="BIZ UDPゴシック"/>
      <family val="3"/>
      <charset val="128"/>
    </font>
    <font>
      <u/>
      <sz val="36"/>
      <name val="BIZ UDPゴシック"/>
      <family val="3"/>
      <charset val="128"/>
    </font>
    <font>
      <sz val="14"/>
      <color theme="1"/>
      <name val="BIZ UDPゴシック"/>
      <family val="3"/>
      <charset val="128"/>
    </font>
    <font>
      <sz val="20"/>
      <name val="BIZ UDPゴシック"/>
      <family val="3"/>
      <charset val="128"/>
    </font>
    <font>
      <sz val="10"/>
      <color theme="1"/>
      <name val="BIZ UDPゴシック"/>
      <family val="3"/>
      <charset val="128"/>
    </font>
    <font>
      <sz val="9"/>
      <color theme="1"/>
      <name val="BIZ UDPゴシック"/>
      <family val="3"/>
      <charset val="128"/>
    </font>
    <font>
      <u/>
      <sz val="20"/>
      <name val="BIZ UDPゴシック"/>
      <family val="3"/>
      <charset val="128"/>
    </font>
    <font>
      <sz val="9"/>
      <color rgb="FF000000"/>
      <name val="Meiryo UI"/>
      <family val="3"/>
      <charset val="128"/>
    </font>
    <font>
      <sz val="6"/>
      <name val="ＭＳ Ｐゴシック"/>
      <family val="3"/>
      <charset val="128"/>
      <scheme val="minor"/>
    </font>
    <font>
      <u/>
      <sz val="9"/>
      <color theme="1"/>
      <name val="ＭＳ 明朝"/>
      <family val="1"/>
      <charset val="128"/>
    </font>
    <font>
      <u/>
      <sz val="10"/>
      <color theme="1"/>
      <name val="ＭＳ 明朝"/>
      <family val="1"/>
      <charset val="128"/>
    </font>
    <font>
      <sz val="16"/>
      <color rgb="FFFF0000"/>
      <name val="ＭＳ Ｐゴシック"/>
      <family val="3"/>
      <charset val="128"/>
      <scheme val="minor"/>
    </font>
    <font>
      <b/>
      <sz val="18"/>
      <color rgb="FFFF0000"/>
      <name val="BIZ UDPゴシック"/>
      <family val="3"/>
      <charset val="128"/>
    </font>
  </fonts>
  <fills count="10">
    <fill>
      <patternFill patternType="none"/>
    </fill>
    <fill>
      <patternFill patternType="gray125"/>
    </fill>
    <fill>
      <patternFill patternType="solid">
        <fgColor theme="9" tint="0.599963377788628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101">
    <border>
      <left/>
      <right/>
      <top/>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hair">
        <color indexed="64"/>
      </bottom>
      <diagonal/>
    </border>
    <border>
      <left style="thin">
        <color auto="1"/>
      </left>
      <right/>
      <top/>
      <bottom style="hair">
        <color auto="1"/>
      </bottom>
      <diagonal/>
    </border>
    <border>
      <left/>
      <right/>
      <top style="thin">
        <color auto="1"/>
      </top>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double">
        <color indexed="64"/>
      </bottom>
      <diagonal/>
    </border>
    <border>
      <left/>
      <right style="thin">
        <color auto="1"/>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top style="hair">
        <color auto="1"/>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thin">
        <color auto="1"/>
      </left>
      <right style="medium">
        <color indexed="64"/>
      </right>
      <top/>
      <bottom style="hair">
        <color auto="1"/>
      </bottom>
      <diagonal/>
    </border>
    <border>
      <left style="medium">
        <color indexed="64"/>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top style="medium">
        <color indexed="64"/>
      </top>
      <bottom style="medium">
        <color indexed="64"/>
      </bottom>
      <diagonal/>
    </border>
    <border>
      <left style="medium">
        <color indexed="64"/>
      </left>
      <right style="thin">
        <color indexed="64"/>
      </right>
      <top/>
      <bottom style="double">
        <color indexed="64"/>
      </bottom>
      <diagonal/>
    </border>
    <border>
      <left style="thin">
        <color auto="1"/>
      </left>
      <right style="medium">
        <color indexed="64"/>
      </right>
      <top style="hair">
        <color auto="1"/>
      </top>
      <bottom style="hair">
        <color auto="1"/>
      </bottom>
      <diagonal/>
    </border>
    <border>
      <left style="medium">
        <color indexed="64"/>
      </left>
      <right style="thin">
        <color indexed="64"/>
      </right>
      <top/>
      <bottom style="hair">
        <color auto="1"/>
      </bottom>
      <diagonal/>
    </border>
    <border>
      <left style="medium">
        <color indexed="64"/>
      </left>
      <right style="thin">
        <color indexed="64"/>
      </right>
      <top style="hair">
        <color auto="1"/>
      </top>
      <bottom style="hair">
        <color auto="1"/>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auto="1"/>
      </left>
      <right style="hair">
        <color auto="1"/>
      </right>
      <top style="hair">
        <color auto="1"/>
      </top>
      <bottom style="double">
        <color indexed="64"/>
      </bottom>
      <diagonal/>
    </border>
    <border>
      <left style="thin">
        <color auto="1"/>
      </left>
      <right style="medium">
        <color indexed="64"/>
      </right>
      <top style="hair">
        <color auto="1"/>
      </top>
      <bottom style="double">
        <color indexed="64"/>
      </bottom>
      <diagonal/>
    </border>
    <border>
      <left style="thin">
        <color auto="1"/>
      </left>
      <right/>
      <top style="hair">
        <color auto="1"/>
      </top>
      <bottom style="double">
        <color indexed="64"/>
      </bottom>
      <diagonal/>
    </border>
    <border>
      <left style="medium">
        <color indexed="64"/>
      </left>
      <right style="hair">
        <color auto="1"/>
      </right>
      <top style="hair">
        <color auto="1"/>
      </top>
      <bottom style="double">
        <color indexed="64"/>
      </bottom>
      <diagonal/>
    </border>
    <border>
      <left/>
      <right/>
      <top style="hair">
        <color auto="1"/>
      </top>
      <bottom style="double">
        <color indexed="64"/>
      </bottom>
      <diagonal/>
    </border>
    <border>
      <left style="medium">
        <color indexed="64"/>
      </left>
      <right style="thin">
        <color indexed="64"/>
      </right>
      <top style="hair">
        <color auto="1"/>
      </top>
      <bottom style="double">
        <color indexed="64"/>
      </bottom>
      <diagonal/>
    </border>
    <border>
      <left style="medium">
        <color indexed="64"/>
      </left>
      <right style="medium">
        <color indexed="64"/>
      </right>
      <top style="hair">
        <color auto="1"/>
      </top>
      <bottom style="double">
        <color indexed="64"/>
      </bottom>
      <diagonal/>
    </border>
    <border>
      <left/>
      <right style="thin">
        <color indexed="64"/>
      </right>
      <top style="hair">
        <color auto="1"/>
      </top>
      <bottom style="double">
        <color indexed="64"/>
      </bottom>
      <diagonal/>
    </border>
    <border>
      <left/>
      <right/>
      <top style="hair">
        <color auto="1"/>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top style="hair">
        <color auto="1"/>
      </top>
      <bottom style="double">
        <color indexed="64"/>
      </bottom>
      <diagonal/>
    </border>
    <border>
      <left style="medium">
        <color indexed="64"/>
      </left>
      <right/>
      <top/>
      <bottom style="hair">
        <color auto="1"/>
      </bottom>
      <diagonal/>
    </border>
    <border>
      <left style="thin">
        <color indexed="64"/>
      </left>
      <right style="thin">
        <color auto="1"/>
      </right>
      <top style="hair">
        <color auto="1"/>
      </top>
      <bottom style="double">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auto="1"/>
      </top>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style="thin">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auto="1"/>
      </left>
      <right style="thin">
        <color auto="1"/>
      </right>
      <top/>
      <bottom/>
      <diagonal/>
    </border>
    <border>
      <left style="medium">
        <color indexed="64"/>
      </left>
      <right/>
      <top/>
      <bottom style="double">
        <color indexed="64"/>
      </bottom>
      <diagonal/>
    </border>
    <border>
      <left style="medium">
        <color indexed="64"/>
      </left>
      <right style="medium">
        <color indexed="64"/>
      </right>
      <top style="thin">
        <color indexed="64"/>
      </top>
      <bottom/>
      <diagonal/>
    </border>
    <border>
      <left/>
      <right style="medium">
        <color indexed="64"/>
      </right>
      <top/>
      <bottom style="double">
        <color indexed="64"/>
      </bottom>
      <diagonal/>
    </border>
    <border>
      <left style="medium">
        <color indexed="64"/>
      </left>
      <right/>
      <top style="thin">
        <color auto="1"/>
      </top>
      <bottom style="thin">
        <color indexed="64"/>
      </bottom>
      <diagonal/>
    </border>
    <border>
      <left/>
      <right style="thin">
        <color auto="1"/>
      </right>
      <top style="thin">
        <color auto="1"/>
      </top>
      <bottom style="thin">
        <color indexed="64"/>
      </bottom>
      <diagonal/>
    </border>
    <border>
      <left style="thin">
        <color auto="1"/>
      </left>
      <right style="thin">
        <color indexed="64"/>
      </right>
      <top/>
      <bottom style="hair">
        <color auto="1"/>
      </bottom>
      <diagonal/>
    </border>
    <border>
      <left style="thin">
        <color auto="1"/>
      </left>
      <right style="thin">
        <color indexed="64"/>
      </right>
      <top style="hair">
        <color auto="1"/>
      </top>
      <bottom style="hair">
        <color auto="1"/>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style="thin">
        <color indexed="64"/>
      </right>
      <top style="thin">
        <color auto="1"/>
      </top>
      <bottom style="hair">
        <color indexed="64"/>
      </bottom>
      <diagonal/>
    </border>
    <border>
      <left style="thin">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8">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41" fontId="3" fillId="0" borderId="0" xfId="0" applyNumberFormat="1" applyFont="1">
      <alignment vertical="center"/>
    </xf>
    <xf numFmtId="0" fontId="4" fillId="0" borderId="0" xfId="0" applyFont="1" applyAlignment="1">
      <alignment horizontal="center" vertical="center"/>
    </xf>
    <xf numFmtId="38" fontId="3" fillId="0" borderId="5" xfId="1" applyFont="1" applyBorder="1" applyAlignment="1">
      <alignment horizontal="center" vertical="center"/>
    </xf>
    <xf numFmtId="38" fontId="3" fillId="0" borderId="3" xfId="1" applyFont="1" applyBorder="1" applyAlignment="1">
      <alignment horizontal="center" vertical="center"/>
    </xf>
    <xf numFmtId="0" fontId="7" fillId="0" borderId="0" xfId="0" applyFont="1" applyBorder="1" applyAlignment="1">
      <alignment horizontal="left" vertical="center"/>
    </xf>
    <xf numFmtId="0" fontId="9"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left" vertical="center" indent="3"/>
    </xf>
    <xf numFmtId="0" fontId="11" fillId="0" borderId="0" xfId="0" applyFont="1" applyAlignment="1">
      <alignment horizontal="left" vertical="center" indent="3"/>
    </xf>
    <xf numFmtId="0" fontId="10" fillId="0" borderId="0" xfId="0" applyFont="1" applyAlignment="1">
      <alignment horizontal="justify" vertical="center"/>
    </xf>
    <xf numFmtId="0" fontId="14" fillId="0" borderId="0" xfId="0" applyFont="1" applyAlignment="1">
      <alignment horizontal="left" vertical="center" indent="1"/>
    </xf>
    <xf numFmtId="0" fontId="10" fillId="0" borderId="0" xfId="0" applyFont="1" applyAlignment="1">
      <alignment horizontal="right" vertical="center"/>
    </xf>
    <xf numFmtId="38" fontId="3" fillId="0" borderId="45" xfId="1" applyFont="1" applyBorder="1" applyAlignment="1">
      <alignment horizontal="center" vertical="center"/>
    </xf>
    <xf numFmtId="0" fontId="19" fillId="0" borderId="0" xfId="0" applyFont="1">
      <alignment vertical="center"/>
    </xf>
    <xf numFmtId="0" fontId="3" fillId="0" borderId="0" xfId="0" applyFont="1" applyAlignment="1">
      <alignment horizontal="center" vertical="center"/>
    </xf>
    <xf numFmtId="0" fontId="6" fillId="9" borderId="0" xfId="0" applyFont="1" applyFill="1">
      <alignment vertical="center"/>
    </xf>
    <xf numFmtId="0" fontId="5" fillId="9" borderId="0" xfId="0" applyFont="1" applyFill="1" applyAlignment="1">
      <alignment vertical="center" shrinkToFit="1"/>
    </xf>
    <xf numFmtId="0" fontId="5" fillId="9" borderId="0" xfId="0" applyFont="1" applyFill="1">
      <alignment vertical="center"/>
    </xf>
    <xf numFmtId="0" fontId="5" fillId="9" borderId="0" xfId="0" applyFont="1" applyFill="1" applyAlignment="1">
      <alignment horizontal="center" vertical="center"/>
    </xf>
    <xf numFmtId="41" fontId="5" fillId="9" borderId="0" xfId="0" applyNumberFormat="1" applyFont="1" applyFill="1">
      <alignment vertical="center"/>
    </xf>
    <xf numFmtId="38" fontId="21" fillId="3" borderId="28" xfId="1" applyFont="1" applyFill="1" applyBorder="1" applyAlignment="1">
      <alignment horizontal="center" vertical="center"/>
    </xf>
    <xf numFmtId="0" fontId="24" fillId="9" borderId="0" xfId="0" applyFont="1" applyFill="1">
      <alignment vertical="center"/>
    </xf>
    <xf numFmtId="38" fontId="21" fillId="3" borderId="44" xfId="1" applyFont="1" applyFill="1" applyBorder="1" applyAlignment="1">
      <alignment horizontal="center" vertical="center"/>
    </xf>
    <xf numFmtId="0" fontId="10" fillId="0" borderId="0" xfId="0" applyFont="1" applyAlignment="1">
      <alignment vertical="center" wrapText="1"/>
    </xf>
    <xf numFmtId="0" fontId="10" fillId="3" borderId="58" xfId="0" applyFont="1" applyFill="1" applyBorder="1" applyAlignment="1">
      <alignment horizontal="right" vertical="center"/>
    </xf>
    <xf numFmtId="0" fontId="10" fillId="3" borderId="27" xfId="0" applyFont="1" applyFill="1" applyBorder="1" applyAlignment="1">
      <alignment horizontal="right" vertical="center"/>
    </xf>
    <xf numFmtId="0" fontId="10" fillId="0" borderId="58" xfId="0" applyFont="1" applyBorder="1" applyAlignment="1">
      <alignment horizontal="right" vertical="center"/>
    </xf>
    <xf numFmtId="0" fontId="10" fillId="0" borderId="27" xfId="0" applyFont="1" applyBorder="1" applyAlignment="1">
      <alignment horizontal="right" vertical="center"/>
    </xf>
    <xf numFmtId="0" fontId="10" fillId="0" borderId="65" xfId="0" applyFont="1" applyBorder="1" applyAlignment="1">
      <alignment horizontal="right" vertical="center"/>
    </xf>
    <xf numFmtId="0" fontId="10" fillId="3" borderId="65" xfId="0" applyFont="1" applyFill="1" applyBorder="1" applyAlignment="1">
      <alignment horizontal="right" vertical="center"/>
    </xf>
    <xf numFmtId="176" fontId="21" fillId="0" borderId="33" xfId="1" applyNumberFormat="1" applyFont="1" applyBorder="1" applyAlignment="1">
      <alignment horizontal="right" vertical="center"/>
    </xf>
    <xf numFmtId="176" fontId="21" fillId="0" borderId="43" xfId="1" applyNumberFormat="1" applyFont="1" applyBorder="1" applyAlignment="1">
      <alignment horizontal="right" vertical="center"/>
    </xf>
    <xf numFmtId="176" fontId="23" fillId="7" borderId="54" xfId="1" applyNumberFormat="1" applyFont="1" applyFill="1" applyBorder="1" applyAlignment="1">
      <alignment horizontal="center" vertical="center" wrapText="1" shrinkToFit="1"/>
    </xf>
    <xf numFmtId="176" fontId="20" fillId="4" borderId="54" xfId="1" applyNumberFormat="1" applyFont="1" applyFill="1" applyBorder="1" applyAlignment="1">
      <alignment horizontal="center" vertical="center" wrapText="1" shrinkToFit="1"/>
    </xf>
    <xf numFmtId="176" fontId="21" fillId="8" borderId="28" xfId="1" applyNumberFormat="1" applyFont="1" applyFill="1" applyBorder="1" applyAlignment="1">
      <alignment vertical="center"/>
    </xf>
    <xf numFmtId="176" fontId="21" fillId="0" borderId="24" xfId="1" applyNumberFormat="1" applyFont="1" applyBorder="1" applyAlignment="1" applyProtection="1">
      <alignment vertical="center"/>
      <protection locked="0"/>
    </xf>
    <xf numFmtId="38" fontId="19" fillId="0" borderId="24" xfId="1" applyFont="1" applyBorder="1" applyAlignment="1" applyProtection="1">
      <alignment horizontal="center" vertical="center"/>
      <protection locked="0"/>
    </xf>
    <xf numFmtId="38" fontId="19" fillId="0" borderId="2" xfId="1" applyFont="1" applyBorder="1" applyProtection="1">
      <alignment vertical="center"/>
      <protection locked="0"/>
    </xf>
    <xf numFmtId="38" fontId="19" fillId="0" borderId="25" xfId="1" applyFont="1" applyBorder="1" applyAlignment="1" applyProtection="1">
      <alignment vertical="center"/>
      <protection locked="0"/>
    </xf>
    <xf numFmtId="38" fontId="19" fillId="0" borderId="28" xfId="1" applyFont="1" applyBorder="1" applyProtection="1">
      <alignment vertical="center"/>
      <protection locked="0"/>
    </xf>
    <xf numFmtId="38" fontId="19" fillId="0" borderId="33" xfId="1" applyFont="1" applyBorder="1" applyAlignment="1" applyProtection="1">
      <alignment vertical="center"/>
      <protection locked="0"/>
    </xf>
    <xf numFmtId="38" fontId="19" fillId="0" borderId="23" xfId="1" applyFont="1" applyBorder="1" applyAlignment="1" applyProtection="1">
      <alignment vertical="center"/>
      <protection locked="0"/>
    </xf>
    <xf numFmtId="38" fontId="21" fillId="0" borderId="51" xfId="1" applyFont="1" applyBorder="1" applyAlignment="1" applyProtection="1">
      <alignment horizontal="center" vertical="center"/>
      <protection locked="0"/>
    </xf>
    <xf numFmtId="56" fontId="19" fillId="0" borderId="33" xfId="1" applyNumberFormat="1" applyFont="1" applyBorder="1" applyAlignment="1" applyProtection="1">
      <alignment horizontal="center" vertical="center"/>
      <protection locked="0"/>
    </xf>
    <xf numFmtId="38" fontId="19" fillId="0" borderId="23" xfId="1" applyFont="1" applyBorder="1" applyAlignment="1" applyProtection="1">
      <alignment horizontal="center" vertical="center" shrinkToFit="1"/>
      <protection locked="0"/>
    </xf>
    <xf numFmtId="38" fontId="19" fillId="0" borderId="26" xfId="1" applyFont="1" applyBorder="1" applyAlignment="1" applyProtection="1">
      <alignment horizontal="center" vertical="center"/>
      <protection locked="0"/>
    </xf>
    <xf numFmtId="38" fontId="19" fillId="0" borderId="1" xfId="1" applyFont="1" applyBorder="1" applyProtection="1">
      <alignment vertical="center"/>
      <protection locked="0"/>
    </xf>
    <xf numFmtId="38" fontId="19" fillId="0" borderId="32" xfId="1" applyFont="1" applyBorder="1" applyAlignment="1" applyProtection="1">
      <alignment vertical="center"/>
      <protection locked="0"/>
    </xf>
    <xf numFmtId="38" fontId="19" fillId="0" borderId="29" xfId="1" applyFont="1" applyBorder="1" applyProtection="1">
      <alignment vertical="center"/>
      <protection locked="0"/>
    </xf>
    <xf numFmtId="38" fontId="19" fillId="0" borderId="34" xfId="1" applyFont="1" applyBorder="1" applyAlignment="1" applyProtection="1">
      <alignment vertical="center"/>
      <protection locked="0"/>
    </xf>
    <xf numFmtId="38" fontId="19" fillId="0" borderId="46" xfId="1" applyFont="1" applyBorder="1" applyAlignment="1" applyProtection="1">
      <alignment vertical="center"/>
      <protection locked="0"/>
    </xf>
    <xf numFmtId="56" fontId="19" fillId="0" borderId="34" xfId="1" applyNumberFormat="1" applyFont="1" applyBorder="1" applyAlignment="1" applyProtection="1">
      <alignment horizontal="center" vertical="center"/>
      <protection locked="0"/>
    </xf>
    <xf numFmtId="38" fontId="19" fillId="0" borderId="46" xfId="1" applyFont="1" applyBorder="1" applyAlignment="1" applyProtection="1">
      <alignment horizontal="center" vertical="center" shrinkToFit="1"/>
      <protection locked="0"/>
    </xf>
    <xf numFmtId="0" fontId="19" fillId="0" borderId="34" xfId="1" applyNumberFormat="1" applyFont="1" applyBorder="1" applyAlignment="1" applyProtection="1">
      <alignment horizontal="center" vertical="center"/>
      <protection locked="0"/>
    </xf>
    <xf numFmtId="38" fontId="19" fillId="0" borderId="41" xfId="1" applyFont="1" applyBorder="1" applyAlignment="1" applyProtection="1">
      <alignment horizontal="center" vertical="center"/>
      <protection locked="0"/>
    </xf>
    <xf numFmtId="38" fontId="19" fillId="0" borderId="38" xfId="1" applyFont="1" applyBorder="1" applyProtection="1">
      <alignment vertical="center"/>
      <protection locked="0"/>
    </xf>
    <xf numFmtId="38" fontId="19" fillId="0" borderId="39" xfId="1" applyFont="1" applyBorder="1" applyAlignment="1" applyProtection="1">
      <alignment vertical="center"/>
      <protection locked="0"/>
    </xf>
    <xf numFmtId="38" fontId="19" fillId="0" borderId="44" xfId="1" applyFont="1" applyBorder="1" applyProtection="1">
      <alignment vertical="center"/>
      <protection locked="0"/>
    </xf>
    <xf numFmtId="38" fontId="19" fillId="0" borderId="43" xfId="1" applyFont="1" applyBorder="1" applyAlignment="1" applyProtection="1">
      <alignment vertical="center"/>
      <protection locked="0"/>
    </xf>
    <xf numFmtId="38" fontId="19" fillId="0" borderId="42" xfId="1" applyFont="1" applyBorder="1" applyAlignment="1" applyProtection="1">
      <alignment vertical="center"/>
      <protection locked="0"/>
    </xf>
    <xf numFmtId="38" fontId="21" fillId="0" borderId="50" xfId="1" applyFont="1" applyBorder="1" applyAlignment="1" applyProtection="1">
      <alignment horizontal="center" vertical="center"/>
      <protection locked="0"/>
    </xf>
    <xf numFmtId="0" fontId="19" fillId="0" borderId="43" xfId="1" applyNumberFormat="1" applyFont="1" applyBorder="1" applyAlignment="1" applyProtection="1">
      <alignment horizontal="center" vertical="center"/>
      <protection locked="0"/>
    </xf>
    <xf numFmtId="38" fontId="19" fillId="0" borderId="52" xfId="1" applyFont="1" applyBorder="1" applyAlignment="1" applyProtection="1">
      <alignment horizontal="center" vertical="center" shrinkToFit="1"/>
      <protection locked="0"/>
    </xf>
    <xf numFmtId="38" fontId="19" fillId="0" borderId="6" xfId="1" applyFont="1" applyBorder="1" applyAlignment="1" applyProtection="1">
      <alignment horizontal="center" vertical="center"/>
      <protection locked="0"/>
    </xf>
    <xf numFmtId="38" fontId="19" fillId="0" borderId="22" xfId="1" applyFont="1" applyBorder="1" applyAlignment="1" applyProtection="1">
      <alignment horizontal="center" vertical="center"/>
      <protection locked="0"/>
    </xf>
    <xf numFmtId="38" fontId="19" fillId="0" borderId="40" xfId="1" applyFont="1" applyBorder="1" applyAlignment="1" applyProtection="1">
      <alignment horizontal="center" vertical="center"/>
      <protection locked="0"/>
    </xf>
    <xf numFmtId="38" fontId="21" fillId="0" borderId="2" xfId="1" applyFont="1" applyBorder="1" applyAlignment="1" applyProtection="1">
      <alignment vertical="center"/>
      <protection locked="0"/>
    </xf>
    <xf numFmtId="41" fontId="23" fillId="8" borderId="54" xfId="1" applyNumberFormat="1" applyFont="1" applyFill="1" applyBorder="1" applyAlignment="1">
      <alignment horizontal="center" vertical="center" wrapText="1" shrinkToFit="1"/>
    </xf>
    <xf numFmtId="0" fontId="3" fillId="9" borderId="0" xfId="0" applyFont="1" applyFill="1">
      <alignment vertical="center"/>
    </xf>
    <xf numFmtId="0" fontId="28" fillId="0" borderId="0" xfId="0" applyFont="1">
      <alignment vertical="center"/>
    </xf>
    <xf numFmtId="0" fontId="28" fillId="0" borderId="0" xfId="0" applyFont="1" applyAlignment="1">
      <alignment vertical="center" shrinkToFit="1"/>
    </xf>
    <xf numFmtId="0" fontId="28" fillId="0" borderId="0" xfId="0" applyFont="1" applyAlignment="1">
      <alignment horizontal="center" vertical="center"/>
    </xf>
    <xf numFmtId="41" fontId="28" fillId="0" borderId="0" xfId="0" applyNumberFormat="1" applyFont="1">
      <alignment vertical="center"/>
    </xf>
    <xf numFmtId="0" fontId="0" fillId="0" borderId="4" xfId="0" applyBorder="1" applyProtection="1">
      <alignment vertical="center"/>
      <protection locked="0"/>
    </xf>
    <xf numFmtId="0" fontId="0" fillId="0" borderId="0" xfId="0" applyProtection="1">
      <alignment vertical="center"/>
      <protection locked="0"/>
    </xf>
    <xf numFmtId="0" fontId="10" fillId="0" borderId="4" xfId="0" applyFont="1" applyBorder="1" applyAlignment="1" applyProtection="1">
      <alignment horizontal="right" vertical="center"/>
      <protection locked="0"/>
    </xf>
    <xf numFmtId="0" fontId="10" fillId="0" borderId="8"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38" fontId="21" fillId="0" borderId="38" xfId="1" applyFont="1" applyBorder="1" applyAlignment="1" applyProtection="1">
      <alignment vertical="center"/>
      <protection locked="0"/>
    </xf>
    <xf numFmtId="38" fontId="21" fillId="0" borderId="5" xfId="1" applyFont="1" applyBorder="1" applyAlignment="1" applyProtection="1">
      <alignment horizontal="left" vertical="center" wrapText="1"/>
      <protection locked="0"/>
    </xf>
    <xf numFmtId="176" fontId="21" fillId="0" borderId="26" xfId="1" applyNumberFormat="1" applyFont="1" applyBorder="1" applyAlignment="1" applyProtection="1">
      <alignment vertical="center"/>
      <protection locked="0"/>
    </xf>
    <xf numFmtId="176" fontId="21" fillId="0" borderId="43" xfId="1" applyNumberFormat="1" applyFont="1" applyBorder="1" applyAlignment="1" applyProtection="1">
      <alignment vertical="center"/>
      <protection locked="0"/>
    </xf>
    <xf numFmtId="176" fontId="21" fillId="8" borderId="44" xfId="1" applyNumberFormat="1" applyFont="1" applyFill="1" applyBorder="1" applyAlignment="1">
      <alignment vertical="center"/>
    </xf>
    <xf numFmtId="38" fontId="21" fillId="0" borderId="45" xfId="1" applyFont="1" applyBorder="1" applyAlignment="1" applyProtection="1">
      <alignment horizontal="left" vertical="center" wrapText="1"/>
      <protection locked="0"/>
    </xf>
    <xf numFmtId="176" fontId="10" fillId="0" borderId="4" xfId="0" applyNumberFormat="1" applyFont="1" applyBorder="1" applyAlignment="1">
      <alignment horizontal="right" vertical="center"/>
    </xf>
    <xf numFmtId="176" fontId="10" fillId="0" borderId="7" xfId="0" applyNumberFormat="1" applyFont="1" applyBorder="1" applyAlignment="1">
      <alignment horizontal="right" vertical="center"/>
    </xf>
    <xf numFmtId="176" fontId="10" fillId="0" borderId="37" xfId="0" applyNumberFormat="1" applyFont="1" applyBorder="1" applyAlignment="1">
      <alignment horizontal="right" vertical="center"/>
    </xf>
    <xf numFmtId="176" fontId="20" fillId="4" borderId="66" xfId="1" applyNumberFormat="1" applyFont="1" applyFill="1" applyBorder="1" applyAlignment="1">
      <alignment horizontal="center" vertical="center" wrapText="1" shrinkToFit="1"/>
    </xf>
    <xf numFmtId="38" fontId="19" fillId="0" borderId="45" xfId="1" applyFont="1" applyBorder="1" applyAlignment="1" applyProtection="1">
      <alignment horizontal="center" vertical="center" shrinkToFit="1"/>
      <protection locked="0"/>
    </xf>
    <xf numFmtId="56" fontId="19" fillId="0" borderId="75" xfId="1" applyNumberFormat="1" applyFont="1" applyBorder="1" applyAlignment="1" applyProtection="1">
      <alignment horizontal="center" vertical="center"/>
      <protection locked="0"/>
    </xf>
    <xf numFmtId="56" fontId="19" fillId="0" borderId="76" xfId="1" applyNumberFormat="1" applyFont="1" applyBorder="1" applyAlignment="1" applyProtection="1">
      <alignment horizontal="center" vertical="center"/>
      <protection locked="0"/>
    </xf>
    <xf numFmtId="0" fontId="19" fillId="0" borderId="76" xfId="1" applyNumberFormat="1" applyFont="1" applyBorder="1" applyAlignment="1" applyProtection="1">
      <alignment horizontal="center" vertical="center"/>
      <protection locked="0"/>
    </xf>
    <xf numFmtId="0" fontId="19" fillId="0" borderId="52" xfId="1" applyNumberFormat="1" applyFont="1" applyBorder="1" applyAlignment="1" applyProtection="1">
      <alignment horizontal="center" vertical="center"/>
      <protection locked="0"/>
    </xf>
    <xf numFmtId="0" fontId="34" fillId="0" borderId="0" xfId="0" applyFont="1" applyAlignment="1">
      <alignment vertical="center"/>
    </xf>
    <xf numFmtId="0" fontId="25" fillId="0" borderId="0" xfId="0" applyFont="1" applyAlignment="1">
      <alignment vertical="center"/>
    </xf>
    <xf numFmtId="0" fontId="25" fillId="0" borderId="0" xfId="0" applyFont="1" applyAlignment="1">
      <alignment horizontal="right" vertical="center"/>
    </xf>
    <xf numFmtId="0" fontId="35" fillId="0" borderId="0" xfId="0" applyFont="1" applyAlignment="1">
      <alignment vertical="center"/>
    </xf>
    <xf numFmtId="0" fontId="36" fillId="0" borderId="0" xfId="0" applyFont="1" applyAlignment="1">
      <alignment horizontal="center" vertical="center"/>
    </xf>
    <xf numFmtId="0" fontId="36" fillId="0" borderId="0" xfId="0" applyFont="1" applyAlignment="1">
      <alignment horizontal="left" vertical="center"/>
    </xf>
    <xf numFmtId="0" fontId="37" fillId="0" borderId="0" xfId="0" applyFont="1" applyBorder="1" applyAlignment="1">
      <alignment horizontal="left" vertical="center"/>
    </xf>
    <xf numFmtId="0" fontId="37" fillId="0" borderId="0" xfId="0" applyFont="1" applyBorder="1" applyAlignment="1">
      <alignment vertical="center"/>
    </xf>
    <xf numFmtId="0" fontId="40" fillId="0" borderId="0" xfId="0" applyFont="1" applyAlignment="1">
      <alignment vertical="center"/>
    </xf>
    <xf numFmtId="0" fontId="41" fillId="0" borderId="0" xfId="0" applyFont="1" applyAlignment="1">
      <alignment vertical="center"/>
    </xf>
    <xf numFmtId="0" fontId="41" fillId="0" borderId="0" xfId="0" applyFont="1" applyAlignment="1">
      <alignment horizontal="right" vertical="center"/>
    </xf>
    <xf numFmtId="0" fontId="42" fillId="0" borderId="0" xfId="0" applyFont="1" applyAlignment="1">
      <alignment vertical="center"/>
    </xf>
    <xf numFmtId="0" fontId="43" fillId="0" borderId="0" xfId="0" applyFont="1" applyAlignment="1">
      <alignment horizontal="left" vertical="center"/>
    </xf>
    <xf numFmtId="0" fontId="45" fillId="0" borderId="0" xfId="0" applyFont="1" applyBorder="1" applyAlignment="1">
      <alignment horizontal="left" vertical="center"/>
    </xf>
    <xf numFmtId="0" fontId="45" fillId="0" borderId="0" xfId="0" applyFont="1" applyBorder="1" applyAlignment="1">
      <alignment vertical="center"/>
    </xf>
    <xf numFmtId="0" fontId="49" fillId="0" borderId="0" xfId="0" applyFont="1" applyBorder="1" applyAlignment="1">
      <alignment horizontal="left" vertical="center"/>
    </xf>
    <xf numFmtId="0" fontId="50" fillId="0" borderId="0" xfId="0" applyFont="1">
      <alignment vertical="center"/>
    </xf>
    <xf numFmtId="0" fontId="13" fillId="0" borderId="7"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lignment vertical="center"/>
    </xf>
    <xf numFmtId="0" fontId="12" fillId="0" borderId="0" xfId="0" applyFont="1">
      <alignment vertical="center"/>
    </xf>
    <xf numFmtId="0" fontId="10" fillId="0" borderId="4" xfId="0" applyFont="1" applyBorder="1" applyProtection="1">
      <alignment vertical="center"/>
      <protection locked="0"/>
    </xf>
    <xf numFmtId="0" fontId="10" fillId="0" borderId="8" xfId="0" applyFont="1" applyBorder="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horizontal="left" vertical="center"/>
      <protection locked="0"/>
    </xf>
    <xf numFmtId="0" fontId="10" fillId="0" borderId="7" xfId="0" applyFont="1" applyBorder="1" applyProtection="1">
      <alignment vertical="center"/>
      <protection locked="0"/>
    </xf>
    <xf numFmtId="0" fontId="10" fillId="0" borderId="7" xfId="0" applyFont="1" applyBorder="1">
      <alignment vertical="center"/>
    </xf>
    <xf numFmtId="0" fontId="12" fillId="0" borderId="7" xfId="0" applyFont="1" applyBorder="1">
      <alignment vertical="center"/>
    </xf>
    <xf numFmtId="0" fontId="13" fillId="0" borderId="4" xfId="0" applyFont="1" applyBorder="1" applyAlignment="1">
      <alignment horizontal="center" vertical="center" wrapText="1"/>
    </xf>
    <xf numFmtId="0" fontId="10" fillId="3" borderId="4" xfId="0" applyFont="1" applyFill="1" applyBorder="1" applyAlignment="1">
      <alignment horizontal="right" vertical="center"/>
    </xf>
    <xf numFmtId="176" fontId="10" fillId="3" borderId="4" xfId="0" applyNumberFormat="1" applyFont="1" applyFill="1" applyBorder="1" applyAlignment="1">
      <alignment horizontal="right" vertical="center"/>
    </xf>
    <xf numFmtId="0" fontId="10" fillId="3" borderId="7" xfId="0" applyFont="1" applyFill="1" applyBorder="1" applyAlignment="1">
      <alignment horizontal="right" vertical="center"/>
    </xf>
    <xf numFmtId="176" fontId="10" fillId="3" borderId="7" xfId="0" applyNumberFormat="1" applyFont="1" applyFill="1" applyBorder="1" applyAlignment="1">
      <alignment horizontal="right" vertical="center"/>
    </xf>
    <xf numFmtId="0" fontId="13" fillId="0" borderId="37" xfId="0" applyFont="1" applyBorder="1" applyAlignment="1">
      <alignment horizontal="center" vertical="center" wrapText="1"/>
    </xf>
    <xf numFmtId="0" fontId="10" fillId="3" borderId="37" xfId="0" applyFont="1" applyFill="1" applyBorder="1" applyAlignment="1">
      <alignment horizontal="right" vertical="center"/>
    </xf>
    <xf numFmtId="176" fontId="10" fillId="3" borderId="37" xfId="0" applyNumberFormat="1" applyFont="1" applyFill="1" applyBorder="1" applyAlignment="1">
      <alignment horizontal="right" vertical="center"/>
    </xf>
    <xf numFmtId="0" fontId="10" fillId="3" borderId="86" xfId="0" applyFont="1" applyFill="1" applyBorder="1" applyAlignment="1">
      <alignment horizontal="right" vertical="center"/>
    </xf>
    <xf numFmtId="0" fontId="10" fillId="3" borderId="87" xfId="0" applyFont="1" applyFill="1" applyBorder="1" applyAlignment="1">
      <alignment horizontal="right" vertical="center"/>
    </xf>
    <xf numFmtId="176" fontId="10" fillId="3" borderId="87" xfId="0" applyNumberFormat="1" applyFont="1" applyFill="1" applyBorder="1" applyAlignment="1">
      <alignment horizontal="right" vertical="center"/>
    </xf>
    <xf numFmtId="0" fontId="10" fillId="3" borderId="88" xfId="0" applyFont="1" applyFill="1" applyBorder="1" applyAlignment="1">
      <alignment horizontal="right" vertical="center"/>
    </xf>
    <xf numFmtId="0" fontId="10" fillId="0" borderId="0" xfId="0" applyFont="1" applyAlignment="1">
      <alignment horizontal="center" vertical="center" shrinkToFit="1"/>
    </xf>
    <xf numFmtId="0" fontId="13" fillId="0" borderId="0" xfId="0" applyFont="1" applyAlignment="1">
      <alignment horizontal="center" vertical="center" wrapText="1"/>
    </xf>
    <xf numFmtId="176" fontId="10" fillId="0" borderId="0" xfId="0" applyNumberFormat="1" applyFont="1" applyAlignment="1">
      <alignment horizontal="right" vertical="center"/>
    </xf>
    <xf numFmtId="0" fontId="16" fillId="0" borderId="0" xfId="0" applyFont="1" applyAlignment="1">
      <alignment vertical="center" wrapText="1"/>
    </xf>
    <xf numFmtId="0" fontId="16" fillId="0" borderId="0" xfId="0" applyFont="1">
      <alignment vertical="center"/>
    </xf>
    <xf numFmtId="0" fontId="16" fillId="0" borderId="0" xfId="0" applyFont="1" applyProtection="1">
      <alignment vertical="center"/>
      <protection locked="0"/>
    </xf>
    <xf numFmtId="0" fontId="54" fillId="0" borderId="0" xfId="0" applyFont="1">
      <alignment vertical="center"/>
    </xf>
    <xf numFmtId="0" fontId="55" fillId="0" borderId="0" xfId="0" applyFont="1">
      <alignment vertical="center"/>
    </xf>
    <xf numFmtId="0" fontId="13" fillId="0" borderId="0" xfId="0" applyFont="1" applyAlignment="1">
      <alignment horizontal="right" vertical="center" wrapText="1"/>
    </xf>
    <xf numFmtId="38" fontId="19" fillId="0" borderId="0" xfId="1" applyFont="1" applyBorder="1" applyAlignment="1" applyProtection="1">
      <alignment horizontal="center" vertical="center"/>
      <protection locked="0"/>
    </xf>
    <xf numFmtId="38" fontId="19" fillId="0" borderId="0" xfId="1" applyFont="1" applyBorder="1" applyProtection="1">
      <alignment vertical="center"/>
      <protection locked="0"/>
    </xf>
    <xf numFmtId="38" fontId="19" fillId="0" borderId="0" xfId="1" applyFont="1" applyBorder="1" applyAlignment="1" applyProtection="1">
      <alignment vertical="center"/>
      <protection locked="0"/>
    </xf>
    <xf numFmtId="38" fontId="21" fillId="0" borderId="0" xfId="1" applyFont="1" applyBorder="1" applyAlignment="1" applyProtection="1">
      <alignment horizontal="center" vertical="center"/>
      <protection locked="0"/>
    </xf>
    <xf numFmtId="0" fontId="19" fillId="0" borderId="0" xfId="1" applyNumberFormat="1" applyFont="1" applyBorder="1" applyAlignment="1" applyProtection="1">
      <alignment horizontal="center" vertical="center"/>
      <protection locked="0"/>
    </xf>
    <xf numFmtId="38" fontId="21" fillId="0" borderId="95" xfId="1" applyFont="1" applyBorder="1" applyAlignment="1" applyProtection="1">
      <alignment horizontal="center" vertical="center" shrinkToFit="1"/>
      <protection locked="0"/>
    </xf>
    <xf numFmtId="38" fontId="21" fillId="0" borderId="11" xfId="1" applyFont="1" applyBorder="1" applyAlignment="1" applyProtection="1">
      <alignment vertical="center"/>
      <protection locked="0"/>
    </xf>
    <xf numFmtId="176" fontId="21" fillId="0" borderId="96" xfId="1" applyNumberFormat="1" applyFont="1" applyBorder="1" applyAlignment="1">
      <alignment horizontal="right" vertical="center"/>
    </xf>
    <xf numFmtId="38" fontId="21" fillId="3" borderId="97" xfId="1" applyFont="1" applyFill="1" applyBorder="1" applyAlignment="1">
      <alignment horizontal="center" vertical="center"/>
    </xf>
    <xf numFmtId="176" fontId="21" fillId="0" borderId="4" xfId="1" applyNumberFormat="1" applyFont="1" applyBorder="1" applyAlignment="1" applyProtection="1">
      <alignment vertical="center"/>
      <protection locked="0"/>
    </xf>
    <xf numFmtId="176" fontId="21" fillId="8" borderId="97" xfId="1" applyNumberFormat="1" applyFont="1" applyFill="1" applyBorder="1" applyAlignment="1">
      <alignment vertical="center"/>
    </xf>
    <xf numFmtId="38" fontId="21" fillId="0" borderId="12" xfId="1" applyFont="1" applyBorder="1" applyAlignment="1" applyProtection="1">
      <alignment horizontal="left" vertical="center" wrapText="1"/>
      <protection locked="0"/>
    </xf>
    <xf numFmtId="38" fontId="3" fillId="0" borderId="95" xfId="1" applyFont="1" applyBorder="1" applyAlignment="1">
      <alignment horizontal="center" vertical="center"/>
    </xf>
    <xf numFmtId="38" fontId="21" fillId="0" borderId="13" xfId="1" applyFont="1" applyBorder="1" applyAlignment="1" applyProtection="1">
      <alignment horizontal="center" vertical="center" shrinkToFit="1"/>
      <protection locked="0"/>
    </xf>
    <xf numFmtId="38" fontId="21" fillId="3" borderId="71" xfId="1" applyFont="1" applyFill="1" applyBorder="1" applyAlignment="1">
      <alignment horizontal="center" vertical="center"/>
    </xf>
    <xf numFmtId="176" fontId="21" fillId="0" borderId="7" xfId="1" applyNumberFormat="1" applyFont="1" applyBorder="1" applyAlignment="1" applyProtection="1">
      <alignment vertical="center"/>
      <protection locked="0"/>
    </xf>
    <xf numFmtId="176" fontId="21" fillId="8" borderId="71" xfId="1" applyNumberFormat="1" applyFont="1" applyFill="1" applyBorder="1" applyAlignment="1">
      <alignment vertical="center"/>
    </xf>
    <xf numFmtId="38" fontId="21" fillId="0" borderId="10" xfId="1" applyFont="1" applyBorder="1" applyAlignment="1" applyProtection="1">
      <alignment horizontal="left" vertical="center" wrapText="1"/>
      <protection locked="0"/>
    </xf>
    <xf numFmtId="38" fontId="3" fillId="0" borderId="13" xfId="1" applyFont="1" applyBorder="1" applyAlignment="1">
      <alignment horizontal="center" vertical="center"/>
    </xf>
    <xf numFmtId="0" fontId="25" fillId="2" borderId="98" xfId="0" applyFont="1" applyFill="1" applyBorder="1" applyAlignment="1">
      <alignment horizontal="center" vertical="center"/>
    </xf>
    <xf numFmtId="38" fontId="21" fillId="0" borderId="99" xfId="1" applyFont="1" applyBorder="1" applyAlignment="1">
      <alignment vertical="center"/>
    </xf>
    <xf numFmtId="176" fontId="21" fillId="0" borderId="30" xfId="1" applyNumberFormat="1" applyFont="1" applyBorder="1" applyAlignment="1">
      <alignment vertical="center"/>
    </xf>
    <xf numFmtId="38" fontId="21" fillId="3" borderId="66" xfId="1" applyFont="1" applyFill="1" applyBorder="1" applyAlignment="1">
      <alignment horizontal="center" vertical="center"/>
    </xf>
    <xf numFmtId="176" fontId="21" fillId="0" borderId="84" xfId="1" applyNumberFormat="1" applyFont="1" applyBorder="1" applyAlignment="1" applyProtection="1">
      <alignment vertical="center"/>
      <protection locked="0"/>
    </xf>
    <xf numFmtId="176" fontId="21" fillId="8" borderId="66" xfId="1" applyNumberFormat="1" applyFont="1" applyFill="1" applyBorder="1" applyAlignment="1">
      <alignment vertical="center"/>
    </xf>
    <xf numFmtId="176" fontId="28" fillId="0" borderId="0" xfId="0" applyNumberFormat="1" applyFont="1">
      <alignment vertical="center"/>
    </xf>
    <xf numFmtId="176" fontId="31" fillId="8" borderId="48" xfId="1" applyNumberFormat="1" applyFont="1" applyFill="1" applyBorder="1" applyAlignment="1">
      <alignment horizontal="left" vertical="center" wrapText="1" shrinkToFit="1"/>
    </xf>
    <xf numFmtId="0" fontId="18" fillId="0" borderId="0" xfId="0" applyFont="1" applyAlignment="1">
      <alignment horizontal="left" vertical="center" wrapText="1"/>
    </xf>
    <xf numFmtId="0" fontId="18" fillId="0" borderId="0" xfId="0" applyFont="1" applyAlignment="1">
      <alignment horizontal="left" vertical="top" wrapText="1"/>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7" fillId="0" borderId="89" xfId="0" applyFont="1" applyBorder="1" applyProtection="1">
      <alignment vertical="center"/>
      <protection locked="0"/>
    </xf>
    <xf numFmtId="0" fontId="17" fillId="0" borderId="90" xfId="0" applyFont="1" applyBorder="1" applyProtection="1">
      <alignment vertical="center"/>
      <protection locked="0"/>
    </xf>
    <xf numFmtId="0" fontId="10" fillId="0" borderId="90" xfId="0" applyFont="1" applyBorder="1" applyAlignment="1" applyProtection="1">
      <alignment horizontal="left" vertical="center"/>
      <protection locked="0"/>
    </xf>
    <xf numFmtId="0" fontId="10" fillId="0" borderId="91" xfId="0" applyFont="1" applyBorder="1" applyAlignment="1" applyProtection="1">
      <alignment horizontal="left" vertical="center"/>
      <protection locked="0"/>
    </xf>
    <xf numFmtId="0" fontId="16" fillId="0" borderId="92" xfId="0" applyFont="1" applyBorder="1" applyAlignment="1" applyProtection="1">
      <alignment horizontal="left" vertical="center"/>
      <protection locked="0"/>
    </xf>
    <xf numFmtId="0" fontId="16" fillId="0" borderId="93" xfId="0" applyFont="1" applyBorder="1" applyAlignment="1" applyProtection="1">
      <alignment horizontal="left" vertical="center"/>
      <protection locked="0"/>
    </xf>
    <xf numFmtId="0" fontId="16" fillId="0" borderId="94" xfId="0" applyFont="1" applyBorder="1" applyAlignment="1" applyProtection="1">
      <alignment horizontal="left" vertical="center"/>
      <protection locked="0"/>
    </xf>
    <xf numFmtId="0" fontId="54" fillId="0" borderId="7" xfId="0" applyFont="1" applyBorder="1" applyAlignment="1">
      <alignment horizontal="left" vertical="center" wrapText="1"/>
    </xf>
    <xf numFmtId="0" fontId="16" fillId="0" borderId="9" xfId="0" applyFont="1" applyBorder="1" applyProtection="1">
      <alignment vertical="center"/>
      <protection locked="0"/>
    </xf>
    <xf numFmtId="0" fontId="16" fillId="0" borderId="7" xfId="0" applyFont="1" applyBorder="1" applyProtection="1">
      <alignment vertical="center"/>
      <protection locked="0"/>
    </xf>
    <xf numFmtId="0" fontId="16" fillId="0" borderId="10" xfId="0" applyFont="1" applyBorder="1" applyProtection="1">
      <alignment vertical="center"/>
      <protection locked="0"/>
    </xf>
    <xf numFmtId="0" fontId="16" fillId="0" borderId="11" xfId="0" applyFont="1" applyBorder="1" applyProtection="1">
      <alignment vertical="center"/>
      <protection locked="0"/>
    </xf>
    <xf numFmtId="0" fontId="16" fillId="0" borderId="4" xfId="0" applyFont="1" applyBorder="1" applyProtection="1">
      <alignment vertical="center"/>
      <protection locked="0"/>
    </xf>
    <xf numFmtId="0" fontId="16" fillId="0" borderId="12" xfId="0" applyFont="1" applyBorder="1" applyProtection="1">
      <alignment vertical="center"/>
      <protection locked="0"/>
    </xf>
    <xf numFmtId="0" fontId="16" fillId="0" borderId="13" xfId="0" applyFont="1" applyBorder="1" applyAlignment="1" applyProtection="1">
      <alignment horizontal="center" vertical="center"/>
      <protection locked="0"/>
    </xf>
    <xf numFmtId="0" fontId="16" fillId="0" borderId="95" xfId="0" applyFont="1" applyBorder="1" applyAlignment="1" applyProtection="1">
      <alignment horizontal="center" vertical="center"/>
      <protection locked="0"/>
    </xf>
    <xf numFmtId="0" fontId="10" fillId="0" borderId="30" xfId="0" applyFont="1" applyBorder="1" applyAlignment="1">
      <alignment horizontal="center" vertical="center" shrinkToFit="1"/>
    </xf>
    <xf numFmtId="0" fontId="10" fillId="0" borderId="84" xfId="0" applyFont="1" applyBorder="1" applyAlignment="1">
      <alignment horizontal="center" vertical="center" shrinkToFit="1"/>
    </xf>
    <xf numFmtId="0" fontId="10" fillId="0" borderId="85" xfId="0" applyFont="1" applyBorder="1" applyAlignment="1">
      <alignment horizontal="center" vertical="center" shrinkToFit="1"/>
    </xf>
    <xf numFmtId="0" fontId="16" fillId="0" borderId="9"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89" xfId="0" applyFont="1" applyBorder="1" applyAlignment="1" applyProtection="1">
      <alignment horizontal="left" vertical="center"/>
      <protection locked="0"/>
    </xf>
    <xf numFmtId="0" fontId="16" fillId="0" borderId="90" xfId="0" applyFont="1" applyBorder="1" applyAlignment="1" applyProtection="1">
      <alignment horizontal="left" vertical="center"/>
      <protection locked="0"/>
    </xf>
    <xf numFmtId="0" fontId="16" fillId="0" borderId="91" xfId="0" applyFont="1" applyBorder="1" applyAlignment="1" applyProtection="1">
      <alignment horizontal="left" vertical="center"/>
      <protection locked="0"/>
    </xf>
    <xf numFmtId="0" fontId="16" fillId="0" borderId="7"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0" fillId="0" borderId="89" xfId="0" applyFont="1" applyBorder="1" applyAlignment="1" applyProtection="1">
      <alignment horizontal="left" vertical="center"/>
      <protection locked="0"/>
    </xf>
    <xf numFmtId="0" fontId="10" fillId="0" borderId="92" xfId="0" applyFont="1" applyBorder="1" applyAlignment="1" applyProtection="1">
      <alignment horizontal="left" vertical="center"/>
      <protection locked="0"/>
    </xf>
    <xf numFmtId="0" fontId="10" fillId="0" borderId="93" xfId="0" applyFont="1" applyBorder="1" applyAlignment="1" applyProtection="1">
      <alignment horizontal="left" vertical="center"/>
      <protection locked="0"/>
    </xf>
    <xf numFmtId="0" fontId="10" fillId="0" borderId="94" xfId="0" applyFont="1" applyBorder="1" applyAlignment="1" applyProtection="1">
      <alignment horizontal="left" vertical="center"/>
      <protection locked="0"/>
    </xf>
    <xf numFmtId="0" fontId="10" fillId="0" borderId="20" xfId="0" applyFont="1" applyBorder="1" applyAlignment="1">
      <alignment horizontal="center" vertical="center" shrinkToFit="1"/>
    </xf>
    <xf numFmtId="0" fontId="10" fillId="0" borderId="59"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13" xfId="0" applyFont="1" applyBorder="1" applyAlignment="1">
      <alignment horizontal="center" vertical="center" shrinkToFit="1"/>
    </xf>
    <xf numFmtId="0" fontId="13" fillId="0" borderId="5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0" xfId="0" applyFont="1" applyAlignment="1">
      <alignment horizontal="center" vertical="center" wrapText="1"/>
    </xf>
    <xf numFmtId="0" fontId="13" fillId="0" borderId="60" xfId="0" applyFont="1" applyBorder="1" applyAlignment="1">
      <alignment horizontal="center" vertical="center" wrapText="1"/>
    </xf>
    <xf numFmtId="0" fontId="13" fillId="0" borderId="78"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79" xfId="0" applyFont="1" applyBorder="1" applyAlignment="1">
      <alignment horizontal="center" vertical="center" wrapText="1"/>
    </xf>
    <xf numFmtId="0" fontId="29" fillId="0" borderId="80" xfId="0" applyFont="1" applyBorder="1" applyAlignment="1">
      <alignment horizontal="center" vertical="center" wrapText="1"/>
    </xf>
    <xf numFmtId="0" fontId="29" fillId="0" borderId="81" xfId="0" applyFont="1" applyBorder="1" applyAlignment="1">
      <alignment horizontal="center" vertical="center" wrapText="1"/>
    </xf>
    <xf numFmtId="0" fontId="29" fillId="0" borderId="8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83" xfId="0" applyFont="1" applyBorder="1" applyAlignment="1">
      <alignment horizontal="center" vertical="center" wrapText="1"/>
    </xf>
    <xf numFmtId="0" fontId="9" fillId="0" borderId="0" xfId="0" applyFont="1" applyAlignment="1" applyProtection="1">
      <alignment horizontal="right"/>
      <protection locked="0"/>
    </xf>
    <xf numFmtId="0" fontId="33" fillId="0" borderId="0" xfId="0" applyFont="1" applyAlignment="1">
      <alignment horizontal="center" vertical="center" shrinkToFit="1"/>
    </xf>
    <xf numFmtId="0" fontId="10" fillId="0" borderId="55" xfId="0" applyFont="1" applyBorder="1" applyAlignment="1">
      <alignment horizontal="center" vertical="center" shrinkToFit="1"/>
    </xf>
    <xf numFmtId="0" fontId="10" fillId="0" borderId="56" xfId="0" applyFont="1" applyBorder="1" applyAlignment="1">
      <alignment horizontal="center" vertical="center" shrinkToFi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3" borderId="36"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8" fillId="3" borderId="63" xfId="0" applyFont="1" applyFill="1" applyBorder="1" applyAlignment="1">
      <alignment horizontal="center" vertical="center" wrapText="1"/>
    </xf>
    <xf numFmtId="0" fontId="18" fillId="3" borderId="64" xfId="0" applyFont="1" applyFill="1" applyBorder="1" applyAlignment="1">
      <alignment horizontal="center" vertical="center" wrapText="1"/>
    </xf>
    <xf numFmtId="0" fontId="18" fillId="3" borderId="61" xfId="0" applyFont="1" applyFill="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lignment vertical="center"/>
    </xf>
    <xf numFmtId="176" fontId="10" fillId="0" borderId="4" xfId="0" applyNumberFormat="1" applyFont="1" applyBorder="1" applyAlignment="1">
      <alignment horizontal="right" vertical="center"/>
    </xf>
    <xf numFmtId="0" fontId="10" fillId="0" borderId="4" xfId="0" applyFont="1" applyBorder="1" applyAlignment="1">
      <alignment horizontal="right" vertical="center"/>
    </xf>
    <xf numFmtId="0" fontId="13" fillId="0" borderId="7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0" xfId="0" applyFont="1" applyBorder="1" applyAlignment="1">
      <alignment horizontal="center" vertical="center" wrapText="1"/>
    </xf>
    <xf numFmtId="38" fontId="57" fillId="0" borderId="30" xfId="1" applyFont="1" applyBorder="1" applyAlignment="1" applyProtection="1">
      <alignment horizontal="left" vertical="center"/>
      <protection locked="0"/>
    </xf>
    <xf numFmtId="38" fontId="57" fillId="0" borderId="100" xfId="1" applyFont="1" applyBorder="1" applyAlignment="1" applyProtection="1">
      <alignment horizontal="left" vertical="center"/>
      <protection locked="0"/>
    </xf>
    <xf numFmtId="0" fontId="46" fillId="0" borderId="0" xfId="0" applyFont="1" applyBorder="1" applyAlignment="1" applyProtection="1">
      <alignment horizontal="center" vertical="center"/>
      <protection locked="0"/>
    </xf>
    <xf numFmtId="38" fontId="27" fillId="6" borderId="13" xfId="1" applyFont="1" applyFill="1" applyBorder="1" applyAlignment="1">
      <alignment horizontal="center" vertical="center" wrapText="1" shrinkToFit="1"/>
    </xf>
    <xf numFmtId="38" fontId="27" fillId="6" borderId="69" xfId="1" applyFont="1" applyFill="1" applyBorder="1" applyAlignment="1">
      <alignment horizontal="center" vertical="center" wrapText="1" shrinkToFit="1"/>
    </xf>
    <xf numFmtId="38" fontId="27" fillId="6" borderId="18" xfId="1" applyFont="1" applyFill="1" applyBorder="1" applyAlignment="1">
      <alignment horizontal="center" vertical="center" wrapText="1" shrinkToFit="1"/>
    </xf>
    <xf numFmtId="0" fontId="47" fillId="0" borderId="4" xfId="0" applyFont="1" applyBorder="1" applyAlignment="1">
      <alignment horizontal="left" vertical="center"/>
    </xf>
    <xf numFmtId="0" fontId="48" fillId="0" borderId="0" xfId="0" applyFont="1" applyBorder="1" applyAlignment="1">
      <alignment horizontal="left"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38" fontId="15" fillId="6" borderId="9" xfId="1" applyFont="1" applyFill="1" applyBorder="1" applyAlignment="1">
      <alignment horizontal="center" vertical="center" shrinkToFit="1"/>
    </xf>
    <xf numFmtId="38" fontId="15" fillId="6" borderId="14" xfId="1" applyFont="1" applyFill="1" applyBorder="1" applyAlignment="1">
      <alignment horizontal="center" vertical="center" shrinkToFit="1"/>
    </xf>
    <xf numFmtId="38" fontId="15" fillId="6" borderId="16" xfId="1" applyFont="1" applyFill="1" applyBorder="1" applyAlignment="1">
      <alignment horizontal="center" vertical="center" shrinkToFit="1"/>
    </xf>
    <xf numFmtId="38" fontId="32" fillId="3" borderId="36" xfId="1" applyFont="1" applyFill="1" applyBorder="1" applyAlignment="1">
      <alignment horizontal="center" vertical="center" wrapText="1" shrinkToFit="1"/>
    </xf>
    <xf numFmtId="38" fontId="32" fillId="3" borderId="37" xfId="1" applyFont="1" applyFill="1" applyBorder="1" applyAlignment="1">
      <alignment horizontal="center" vertical="center" wrapText="1" shrinkToFit="1"/>
    </xf>
    <xf numFmtId="38" fontId="32" fillId="3" borderId="27" xfId="1" applyFont="1" applyFill="1" applyBorder="1" applyAlignment="1">
      <alignment horizontal="center" vertical="center" wrapText="1" shrinkToFit="1"/>
    </xf>
    <xf numFmtId="38" fontId="22" fillId="5" borderId="47" xfId="1" applyFont="1" applyFill="1" applyBorder="1" applyAlignment="1">
      <alignment horizontal="center" vertical="center" wrapText="1" shrinkToFit="1"/>
    </xf>
    <xf numFmtId="38" fontId="22" fillId="5" borderId="67" xfId="1" applyFont="1" applyFill="1" applyBorder="1" applyAlignment="1">
      <alignment horizontal="center" vertical="center" wrapText="1" shrinkToFit="1"/>
    </xf>
    <xf numFmtId="38" fontId="22" fillId="5" borderId="48" xfId="1" applyFont="1" applyFill="1" applyBorder="1" applyAlignment="1">
      <alignment horizontal="center" vertical="center" wrapText="1" shrinkToFit="1"/>
    </xf>
    <xf numFmtId="38" fontId="26" fillId="3" borderId="49" xfId="1" applyFont="1" applyFill="1" applyBorder="1" applyAlignment="1">
      <alignment horizontal="center" vertical="center" wrapText="1" shrinkToFit="1"/>
    </xf>
    <xf numFmtId="38" fontId="26" fillId="3" borderId="68" xfId="1" applyFont="1" applyFill="1" applyBorder="1" applyAlignment="1">
      <alignment horizontal="center" vertical="center" wrapText="1" shrinkToFit="1"/>
    </xf>
    <xf numFmtId="38" fontId="26" fillId="3" borderId="31" xfId="1" applyFont="1" applyFill="1" applyBorder="1" applyAlignment="1">
      <alignment horizontal="center" vertical="center" wrapText="1" shrinkToFit="1"/>
    </xf>
    <xf numFmtId="38" fontId="26" fillId="3" borderId="53" xfId="1" applyFont="1" applyFill="1" applyBorder="1" applyAlignment="1">
      <alignment horizontal="center" vertical="center" wrapText="1" shrinkToFit="1"/>
    </xf>
    <xf numFmtId="38" fontId="26" fillId="3" borderId="0" xfId="1" applyFont="1" applyFill="1" applyBorder="1" applyAlignment="1">
      <alignment horizontal="center" vertical="center" wrapText="1" shrinkToFit="1"/>
    </xf>
    <xf numFmtId="38" fontId="26" fillId="3" borderId="19" xfId="1" applyFont="1" applyFill="1" applyBorder="1" applyAlignment="1">
      <alignment horizontal="center" vertical="center" wrapText="1" shrinkToFit="1"/>
    </xf>
    <xf numFmtId="38" fontId="26" fillId="3" borderId="47" xfId="1" applyFont="1" applyFill="1" applyBorder="1" applyAlignment="1">
      <alignment horizontal="center" vertical="center" wrapText="1" shrinkToFit="1"/>
    </xf>
    <xf numFmtId="38" fontId="26" fillId="3" borderId="67" xfId="1" applyFont="1" applyFill="1" applyBorder="1" applyAlignment="1">
      <alignment horizontal="center" vertical="center" wrapText="1" shrinkToFit="1"/>
    </xf>
    <xf numFmtId="38" fontId="26" fillId="3" borderId="48" xfId="1" applyFont="1" applyFill="1" applyBorder="1" applyAlignment="1">
      <alignment horizontal="center" vertical="center" wrapText="1" shrinkToFit="1"/>
    </xf>
    <xf numFmtId="0" fontId="30" fillId="6" borderId="10" xfId="0" applyFont="1" applyFill="1" applyBorder="1" applyAlignment="1">
      <alignment horizontal="center" vertical="center" wrapText="1" shrinkToFit="1"/>
    </xf>
    <xf numFmtId="0" fontId="30" fillId="6" borderId="15" xfId="0" applyFont="1" applyFill="1" applyBorder="1" applyAlignment="1">
      <alignment horizontal="center" vertical="center" wrapText="1" shrinkToFit="1"/>
    </xf>
    <xf numFmtId="0" fontId="30" fillId="6" borderId="17" xfId="0" applyFont="1" applyFill="1" applyBorder="1" applyAlignment="1">
      <alignment horizontal="center" vertical="center" shrinkToFit="1"/>
    </xf>
    <xf numFmtId="38" fontId="26" fillId="6" borderId="9" xfId="1" applyFont="1" applyFill="1" applyBorder="1" applyAlignment="1">
      <alignment horizontal="center" vertical="center" wrapText="1" shrinkToFit="1"/>
    </xf>
    <xf numFmtId="38" fontId="26" fillId="6" borderId="14" xfId="1" applyFont="1" applyFill="1" applyBorder="1" applyAlignment="1">
      <alignment horizontal="center" vertical="center" wrapText="1" shrinkToFit="1"/>
    </xf>
    <xf numFmtId="38" fontId="26" fillId="6" borderId="18" xfId="1" applyFont="1" applyFill="1" applyBorder="1" applyAlignment="1">
      <alignment horizontal="center" vertical="center" wrapText="1" shrinkToFit="1"/>
    </xf>
    <xf numFmtId="38" fontId="23" fillId="3" borderId="47" xfId="1" applyFont="1" applyFill="1" applyBorder="1" applyAlignment="1">
      <alignment horizontal="center" vertical="center" wrapText="1" shrinkToFit="1"/>
    </xf>
    <xf numFmtId="38" fontId="23" fillId="3" borderId="67" xfId="1" applyFont="1" applyFill="1" applyBorder="1" applyAlignment="1">
      <alignment horizontal="center" vertical="center" wrapText="1" shrinkToFit="1"/>
    </xf>
    <xf numFmtId="38" fontId="23" fillId="3" borderId="48" xfId="1" applyFont="1" applyFill="1" applyBorder="1" applyAlignment="1">
      <alignment horizontal="center" vertical="center" wrapText="1" shrinkToFit="1"/>
    </xf>
    <xf numFmtId="38" fontId="20" fillId="3" borderId="10" xfId="1" applyFont="1" applyFill="1" applyBorder="1" applyAlignment="1">
      <alignment horizontal="center" vertical="center" wrapText="1" shrinkToFit="1"/>
    </xf>
    <xf numFmtId="38" fontId="20" fillId="3" borderId="15" xfId="1" applyFont="1" applyFill="1" applyBorder="1" applyAlignment="1">
      <alignment horizontal="center" vertical="center" wrapText="1" shrinkToFit="1"/>
    </xf>
    <xf numFmtId="38" fontId="20" fillId="3" borderId="17" xfId="1" applyFont="1" applyFill="1" applyBorder="1" applyAlignment="1">
      <alignment horizontal="center" vertical="center" wrapText="1" shrinkToFit="1"/>
    </xf>
    <xf numFmtId="38" fontId="32" fillId="3" borderId="62" xfId="1" applyFont="1" applyFill="1" applyBorder="1" applyAlignment="1">
      <alignment horizontal="center" vertical="center" wrapText="1" shrinkToFit="1"/>
    </xf>
    <xf numFmtId="38" fontId="32" fillId="3" borderId="70" xfId="1" applyFont="1" applyFill="1" applyBorder="1" applyAlignment="1">
      <alignment horizontal="center" vertical="center" wrapText="1" shrinkToFit="1"/>
    </xf>
    <xf numFmtId="41" fontId="22" fillId="6" borderId="71" xfId="1" applyNumberFormat="1" applyFont="1" applyFill="1" applyBorder="1" applyAlignment="1">
      <alignment horizontal="center" vertical="center" wrapText="1" shrinkToFit="1"/>
    </xf>
    <xf numFmtId="41" fontId="22" fillId="6" borderId="48" xfId="1" applyNumberFormat="1" applyFont="1" applyFill="1" applyBorder="1" applyAlignment="1">
      <alignment horizontal="center" vertical="center" wrapText="1" shrinkToFit="1"/>
    </xf>
    <xf numFmtId="176" fontId="22" fillId="7" borderId="71" xfId="1" applyNumberFormat="1" applyFont="1" applyFill="1" applyBorder="1" applyAlignment="1">
      <alignment horizontal="center" vertical="center" wrapText="1" shrinkToFit="1"/>
    </xf>
    <xf numFmtId="176" fontId="22" fillId="7" borderId="48" xfId="1" applyNumberFormat="1" applyFont="1" applyFill="1" applyBorder="1" applyAlignment="1">
      <alignment horizontal="center" vertical="center" wrapText="1" shrinkToFit="1"/>
    </xf>
    <xf numFmtId="38" fontId="23" fillId="3" borderId="58" xfId="1" applyFont="1" applyFill="1" applyBorder="1" applyAlignment="1">
      <alignment horizontal="center" vertical="center" wrapText="1" shrinkToFit="1"/>
    </xf>
    <xf numFmtId="38" fontId="23" fillId="3" borderId="72" xfId="1" applyFont="1" applyFill="1" applyBorder="1" applyAlignment="1">
      <alignment horizontal="center" vertical="center" wrapText="1" shrinkToFit="1"/>
    </xf>
    <xf numFmtId="38" fontId="32" fillId="3" borderId="13" xfId="1" applyFont="1" applyFill="1" applyBorder="1" applyAlignment="1">
      <alignment horizontal="center" vertical="center" wrapText="1" shrinkToFit="1"/>
    </xf>
    <xf numFmtId="38" fontId="32" fillId="3" borderId="18" xfId="1" applyFont="1" applyFill="1" applyBorder="1" applyAlignment="1">
      <alignment horizontal="center" vertical="center" wrapText="1" shrinkToFit="1"/>
    </xf>
    <xf numFmtId="38" fontId="30" fillId="7" borderId="73" xfId="1" applyFont="1" applyFill="1" applyBorder="1" applyAlignment="1">
      <alignment horizontal="center" vertical="center" wrapText="1" shrinkToFit="1"/>
    </xf>
    <xf numFmtId="38" fontId="30" fillId="7" borderId="74" xfId="1" applyFont="1" applyFill="1" applyBorder="1" applyAlignment="1">
      <alignment horizontal="center" vertical="center" wrapText="1" shrinkToFit="1"/>
    </xf>
    <xf numFmtId="38" fontId="30" fillId="7" borderId="35" xfId="1" applyFont="1" applyFill="1" applyBorder="1" applyAlignment="1">
      <alignment horizontal="center" vertical="center" wrapText="1" shrinkToFit="1"/>
    </xf>
    <xf numFmtId="38" fontId="30" fillId="7" borderId="31" xfId="1" applyFont="1" applyFill="1" applyBorder="1" applyAlignment="1">
      <alignment horizontal="center" vertical="center" wrapText="1" shrinkToFit="1"/>
    </xf>
    <xf numFmtId="38" fontId="30" fillId="7" borderId="13" xfId="1" applyFont="1" applyFill="1" applyBorder="1" applyAlignment="1">
      <alignment horizontal="center" vertical="center" wrapText="1" shrinkToFit="1"/>
    </xf>
    <xf numFmtId="38" fontId="30" fillId="7" borderId="18" xfId="1" applyFont="1" applyFill="1" applyBorder="1" applyAlignment="1">
      <alignment horizontal="center" vertical="center" wrapText="1" shrinkToFit="1"/>
    </xf>
    <xf numFmtId="0" fontId="44" fillId="0" borderId="0" xfId="0" applyFont="1" applyBorder="1" applyAlignment="1">
      <alignment horizontal="left" vertical="center"/>
    </xf>
    <xf numFmtId="0" fontId="39" fillId="0" borderId="4" xfId="0" applyFont="1" applyBorder="1" applyAlignment="1">
      <alignment horizontal="left" vertical="center"/>
    </xf>
    <xf numFmtId="38" fontId="23" fillId="6" borderId="35" xfId="1" applyFont="1" applyFill="1" applyBorder="1" applyAlignment="1">
      <alignment horizontal="center" vertical="center" wrapText="1" shrinkToFit="1"/>
    </xf>
    <xf numFmtId="38" fontId="23" fillId="6" borderId="68" xfId="1" applyFont="1" applyFill="1" applyBorder="1" applyAlignment="1">
      <alignment horizontal="center" vertical="center" wrapText="1" shrinkToFit="1"/>
    </xf>
    <xf numFmtId="38" fontId="23" fillId="6" borderId="31" xfId="1" applyFont="1" applyFill="1" applyBorder="1" applyAlignment="1">
      <alignment horizontal="center" vertical="center" shrinkToFit="1"/>
    </xf>
    <xf numFmtId="0" fontId="26" fillId="6" borderId="10" xfId="0" applyFont="1" applyFill="1" applyBorder="1" applyAlignment="1">
      <alignment horizontal="center" vertical="center" wrapText="1" shrinkToFit="1"/>
    </xf>
    <xf numFmtId="0" fontId="26" fillId="6" borderId="15" xfId="0" applyFont="1" applyFill="1" applyBorder="1" applyAlignment="1">
      <alignment horizontal="center" vertical="center" wrapText="1" shrinkToFit="1"/>
    </xf>
    <xf numFmtId="0" fontId="26" fillId="6" borderId="17" xfId="0" applyFont="1" applyFill="1" applyBorder="1" applyAlignment="1">
      <alignment horizontal="center" vertical="center" shrinkToFit="1"/>
    </xf>
    <xf numFmtId="38" fontId="26" fillId="6" borderId="16" xfId="1" applyFont="1" applyFill="1" applyBorder="1" applyAlignment="1">
      <alignment horizontal="center" vertical="center" wrapText="1" shrinkToFit="1"/>
    </xf>
    <xf numFmtId="0" fontId="38" fillId="0" borderId="0"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99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0</xdr:row>
      <xdr:rowOff>132348</xdr:rowOff>
    </xdr:from>
    <xdr:to>
      <xdr:col>4</xdr:col>
      <xdr:colOff>400050</xdr:colOff>
      <xdr:row>2</xdr:row>
      <xdr:rowOff>131446</xdr:rowOff>
    </xdr:to>
    <xdr:sp macro="" textlink="">
      <xdr:nvSpPr>
        <xdr:cNvPr id="5" name="AutoShape 2">
          <a:extLst>
            <a:ext uri="{FF2B5EF4-FFF2-40B4-BE49-F238E27FC236}">
              <a16:creationId xmlns:a16="http://schemas.microsoft.com/office/drawing/2014/main" id="{00000000-0008-0000-0000-000005000000}"/>
            </a:ext>
          </a:extLst>
        </xdr:cNvPr>
        <xdr:cNvSpPr>
          <a:spLocks noChangeArrowheads="1"/>
        </xdr:cNvSpPr>
      </xdr:nvSpPr>
      <xdr:spPr bwMode="auto">
        <a:xfrm>
          <a:off x="175260" y="132348"/>
          <a:ext cx="2061210" cy="410578"/>
        </a:xfrm>
        <a:prstGeom prst="roundRect">
          <a:avLst>
            <a:gd name="adj" fmla="val 16667"/>
          </a:avLst>
        </a:prstGeom>
        <a:solidFill>
          <a:srgbClr val="E7E6E6"/>
        </a:solidFill>
        <a:ln w="9525">
          <a:solidFill>
            <a:srgbClr val="0000FF"/>
          </a:solidFill>
          <a:round/>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000000"/>
              </a:solidFill>
              <a:latin typeface="HG丸ｺﾞｼｯｸM-PRO"/>
              <a:ea typeface="HG丸ｺﾞｼｯｸM-PRO"/>
            </a:rPr>
            <a:t>都内観光促進</a:t>
          </a:r>
        </a:p>
      </xdr:txBody>
    </xdr:sp>
    <xdr:clientData/>
  </xdr:twoCellAnchor>
  <xdr:twoCellAnchor>
    <xdr:from>
      <xdr:col>8</xdr:col>
      <xdr:colOff>186690</xdr:colOff>
      <xdr:row>0</xdr:row>
      <xdr:rowOff>57151</xdr:rowOff>
    </xdr:from>
    <xdr:to>
      <xdr:col>12</xdr:col>
      <xdr:colOff>281940</xdr:colOff>
      <xdr:row>1</xdr:row>
      <xdr:rowOff>123826</xdr:rowOff>
    </xdr:to>
    <xdr:sp macro="" textlink="">
      <xdr:nvSpPr>
        <xdr:cNvPr id="6" name="吹き出し: 四角形 5">
          <a:extLst>
            <a:ext uri="{FF2B5EF4-FFF2-40B4-BE49-F238E27FC236}">
              <a16:creationId xmlns:a16="http://schemas.microsoft.com/office/drawing/2014/main" id="{00000000-0008-0000-0000-000006000000}"/>
            </a:ext>
          </a:extLst>
        </xdr:cNvPr>
        <xdr:cNvSpPr/>
      </xdr:nvSpPr>
      <xdr:spPr>
        <a:xfrm>
          <a:off x="4461510" y="57151"/>
          <a:ext cx="2114550" cy="264795"/>
        </a:xfrm>
        <a:prstGeom prst="wedgeRectCallout">
          <a:avLst>
            <a:gd name="adj1" fmla="val -21710"/>
            <a:gd name="adj2" fmla="val 39919"/>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latin typeface="ＭＳ 明朝" panose="02020609040205080304" pitchFamily="17" charset="-128"/>
              <a:ea typeface="ＭＳ 明朝" panose="02020609040205080304" pitchFamily="17" charset="-128"/>
            </a:rPr>
            <a:t>旅行業者・ＯＴＡ事業者用</a:t>
          </a:r>
        </a:p>
      </xdr:txBody>
    </xdr:sp>
    <xdr:clientData/>
  </xdr:twoCellAnchor>
  <mc:AlternateContent xmlns:mc="http://schemas.openxmlformats.org/markup-compatibility/2006">
    <mc:Choice xmlns:a14="http://schemas.microsoft.com/office/drawing/2010/main" Requires="a14">
      <xdr:twoCellAnchor editAs="oneCell">
        <xdr:from>
          <xdr:col>7</xdr:col>
          <xdr:colOff>400050</xdr:colOff>
          <xdr:row>5</xdr:row>
          <xdr:rowOff>0</xdr:rowOff>
        </xdr:from>
        <xdr:to>
          <xdr:col>10</xdr:col>
          <xdr:colOff>66675</xdr:colOff>
          <xdr:row>6</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旅行会社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xdr:row>
          <xdr:rowOff>9525</xdr:rowOff>
        </xdr:from>
        <xdr:to>
          <xdr:col>8</xdr:col>
          <xdr:colOff>171450</xdr:colOff>
          <xdr:row>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OTA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51210</xdr:colOff>
      <xdr:row>0</xdr:row>
      <xdr:rowOff>81936</xdr:rowOff>
    </xdr:from>
    <xdr:to>
      <xdr:col>14</xdr:col>
      <xdr:colOff>0</xdr:colOff>
      <xdr:row>0</xdr:row>
      <xdr:rowOff>1472046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7410" y="81936"/>
          <a:ext cx="21338130" cy="139011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個人情報の取扱いについて</a:t>
          </a:r>
          <a:r>
            <a:rPr lang="en-US" altLang="ja-JP"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a:t>
          </a:r>
          <a:endPar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都内観光促進事業」（以下、「本事業」という。）に登録された旅行事業者等は、実績報告書（キャンセル対応表）記載の本事業の申込人の個人情報（以下「個人情報」という。）について、以下の目的の範囲内で利用する。</a:t>
          </a:r>
          <a:b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１．登録旅行事業者等が、公益財団法人東京観光財団（以下、「財団」という。）に対し、実績報告書（キャンセル対応表）を用いて、以下の条件に合致する旅行の取消を確認した上で、キャンセル料見合いを事業者に支払う。</a:t>
          </a:r>
          <a:endPar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・令和２年</a:t>
          </a:r>
          <a:r>
            <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12</a:t>
          </a: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月</a:t>
          </a:r>
          <a:r>
            <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18</a:t>
          </a: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日（金）０時から令和２年</a:t>
          </a:r>
          <a:r>
            <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12</a:t>
          </a: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月</a:t>
          </a:r>
          <a:r>
            <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27</a:t>
          </a: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日（日）</a:t>
          </a:r>
          <a:r>
            <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24</a:t>
          </a: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時までに出発する旅行を対象とし、</a:t>
          </a:r>
          <a:r>
            <a:rPr lang="ja-JP" altLang="en-US" sz="1050">
              <a:latin typeface="BIZ UDPゴシック" panose="020B0400000000000000" pitchFamily="50" charset="-128"/>
              <a:ea typeface="BIZ UDPゴシック" panose="020B0400000000000000" pitchFamily="50" charset="-128"/>
            </a:rPr>
            <a:t>自粛要請等によりキャンセルする旨を自己申告（運転免許証や診断書等の証明書類は不要）した場合。</a:t>
          </a:r>
          <a:b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２．登録旅行事業者等は、上記の目的のために財団に対して、本事業実績報告書（キャンセル対応表）により個人情報を提供する。</a:t>
          </a:r>
          <a:r>
            <a:rPr lang="ja-JP" altLang="en-US" sz="1050">
              <a:latin typeface="BIZ UDPゴシック" panose="020B0400000000000000" pitchFamily="50" charset="-128"/>
              <a:ea typeface="BIZ UDPゴシック" panose="020B0400000000000000" pitchFamily="50" charset="-128"/>
            </a:rPr>
            <a:t> </a:t>
          </a:r>
          <a:b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３．財団は、登録旅行事業者等から提供された個人情報について、登録旅行事業者等に対する本事業の助成金や取消料の一部の支払手続を行うために必要な範囲内で利用する。</a:t>
          </a:r>
          <a:endParaRPr kumimoji="1" lang="ja-JP" altLang="en-US" sz="1050">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381000</xdr:colOff>
      <xdr:row>0</xdr:row>
      <xdr:rowOff>182880</xdr:rowOff>
    </xdr:from>
    <xdr:to>
      <xdr:col>16</xdr:col>
      <xdr:colOff>320040</xdr:colOff>
      <xdr:row>0</xdr:row>
      <xdr:rowOff>1310640</xdr:rowOff>
    </xdr:to>
    <xdr:sp macro="" textlink="">
      <xdr:nvSpPr>
        <xdr:cNvPr id="4" name="吹き出し: 四角形 2">
          <a:extLst>
            <a:ext uri="{FF2B5EF4-FFF2-40B4-BE49-F238E27FC236}">
              <a16:creationId xmlns:a16="http://schemas.microsoft.com/office/drawing/2014/main" id="{00000000-0008-0000-0100-000004000000}"/>
            </a:ext>
          </a:extLst>
        </xdr:cNvPr>
        <xdr:cNvSpPr/>
      </xdr:nvSpPr>
      <xdr:spPr>
        <a:xfrm>
          <a:off x="21846540" y="182880"/>
          <a:ext cx="3840480" cy="1127760"/>
        </a:xfrm>
        <a:prstGeom prst="wedgeRectCallout">
          <a:avLst>
            <a:gd name="adj1" fmla="val -21710"/>
            <a:gd name="adj2" fmla="val 39919"/>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b="1">
              <a:solidFill>
                <a:schemeClr val="bg1"/>
              </a:solidFill>
              <a:latin typeface="Meiryo UI" panose="020B0604030504040204" pitchFamily="50" charset="-128"/>
              <a:ea typeface="Meiryo UI" panose="020B0604030504040204" pitchFamily="50" charset="-128"/>
            </a:rPr>
            <a:t>宿泊旅行</a:t>
          </a:r>
        </a:p>
      </xdr:txBody>
    </xdr:sp>
    <xdr:clientData/>
  </xdr:twoCellAnchor>
  <xdr:twoCellAnchor>
    <xdr:from>
      <xdr:col>16</xdr:col>
      <xdr:colOff>2286000</xdr:colOff>
      <xdr:row>0</xdr:row>
      <xdr:rowOff>460375</xdr:rowOff>
    </xdr:from>
    <xdr:to>
      <xdr:col>18</xdr:col>
      <xdr:colOff>1496786</xdr:colOff>
      <xdr:row>0</xdr:row>
      <xdr:rowOff>1341437</xdr:rowOff>
    </xdr:to>
    <xdr:sp macro="" textlink="">
      <xdr:nvSpPr>
        <xdr:cNvPr id="5" name="吹き出し: 四角形 4">
          <a:extLst>
            <a:ext uri="{FF2B5EF4-FFF2-40B4-BE49-F238E27FC236}">
              <a16:creationId xmlns:a16="http://schemas.microsoft.com/office/drawing/2014/main" id="{00000000-0008-0000-0100-000005000000}"/>
            </a:ext>
          </a:extLst>
        </xdr:cNvPr>
        <xdr:cNvSpPr/>
      </xdr:nvSpPr>
      <xdr:spPr>
        <a:xfrm>
          <a:off x="30915429" y="460375"/>
          <a:ext cx="6340928" cy="881062"/>
        </a:xfrm>
        <a:prstGeom prst="wedgeRectCallout">
          <a:avLst>
            <a:gd name="adj1" fmla="val -21710"/>
            <a:gd name="adj2" fmla="val 39919"/>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chemeClr val="tx1"/>
              </a:solidFill>
              <a:latin typeface="ＭＳ 明朝" panose="02020609040205080304" pitchFamily="17" charset="-128"/>
              <a:ea typeface="ＭＳ 明朝" panose="02020609040205080304" pitchFamily="17" charset="-128"/>
            </a:rPr>
            <a:t>旅行事業者・ＯＴＡ事業者用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3299459</xdr:colOff>
      <xdr:row>0</xdr:row>
      <xdr:rowOff>404813</xdr:rowOff>
    </xdr:from>
    <xdr:to>
      <xdr:col>17</xdr:col>
      <xdr:colOff>1976437</xdr:colOff>
      <xdr:row>0</xdr:row>
      <xdr:rowOff>1285875</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31874459" y="404813"/>
          <a:ext cx="5725478" cy="881062"/>
        </a:xfrm>
        <a:prstGeom prst="wedgeRectCallout">
          <a:avLst>
            <a:gd name="adj1" fmla="val -21710"/>
            <a:gd name="adj2" fmla="val 39919"/>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chemeClr val="tx1"/>
              </a:solidFill>
              <a:latin typeface="ＭＳ 明朝" panose="02020609040205080304" pitchFamily="17" charset="-128"/>
              <a:ea typeface="ＭＳ 明朝" panose="02020609040205080304" pitchFamily="17" charset="-128"/>
            </a:rPr>
            <a:t>旅行事業者・ＯＴＡ事業者用</a:t>
          </a:r>
        </a:p>
      </xdr:txBody>
    </xdr:sp>
    <xdr:clientData/>
  </xdr:twoCellAnchor>
  <xdr:twoCellAnchor>
    <xdr:from>
      <xdr:col>13</xdr:col>
      <xdr:colOff>381000</xdr:colOff>
      <xdr:row>0</xdr:row>
      <xdr:rowOff>182880</xdr:rowOff>
    </xdr:from>
    <xdr:to>
      <xdr:col>15</xdr:col>
      <xdr:colOff>320040</xdr:colOff>
      <xdr:row>0</xdr:row>
      <xdr:rowOff>1310640</xdr:rowOff>
    </xdr:to>
    <xdr:sp macro="" textlink="">
      <xdr:nvSpPr>
        <xdr:cNvPr id="4" name="吹き出し: 四角形 2">
          <a:extLst>
            <a:ext uri="{FF2B5EF4-FFF2-40B4-BE49-F238E27FC236}">
              <a16:creationId xmlns:a16="http://schemas.microsoft.com/office/drawing/2014/main" id="{00000000-0008-0000-0200-000004000000}"/>
            </a:ext>
          </a:extLst>
        </xdr:cNvPr>
        <xdr:cNvSpPr/>
      </xdr:nvSpPr>
      <xdr:spPr>
        <a:xfrm>
          <a:off x="21846540" y="182880"/>
          <a:ext cx="3840480" cy="1127760"/>
        </a:xfrm>
        <a:prstGeom prst="wedgeRectCallout">
          <a:avLst>
            <a:gd name="adj1" fmla="val -21710"/>
            <a:gd name="adj2" fmla="val 39919"/>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b="1">
              <a:solidFill>
                <a:schemeClr val="bg1"/>
              </a:solidFill>
              <a:latin typeface="Meiryo UI" panose="020B0604030504040204" pitchFamily="50" charset="-128"/>
              <a:ea typeface="Meiryo UI" panose="020B0604030504040204" pitchFamily="50" charset="-128"/>
            </a:rPr>
            <a:t>日帰り旅行</a:t>
          </a:r>
        </a:p>
      </xdr:txBody>
    </xdr:sp>
    <xdr:clientData/>
  </xdr:twoCellAnchor>
  <xdr:twoCellAnchor>
    <xdr:from>
      <xdr:col>0</xdr:col>
      <xdr:colOff>89310</xdr:colOff>
      <xdr:row>0</xdr:row>
      <xdr:rowOff>100986</xdr:rowOff>
    </xdr:from>
    <xdr:to>
      <xdr:col>12</xdr:col>
      <xdr:colOff>2017963</xdr:colOff>
      <xdr:row>0</xdr:row>
      <xdr:rowOff>1491096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9310" y="100986"/>
          <a:ext cx="24179053" cy="139011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個人情報の取扱いについて</a:t>
          </a:r>
          <a:r>
            <a:rPr lang="en-US" altLang="ja-JP" sz="105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a:t>
          </a:r>
          <a:endPar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都内観光促進事業」（以下、「本事業」という。）に登録された旅行事業者等は、実績報告書（キャンセル対応表）記載の本事業の申込人の個人情報（以下「個人情報」という。）について、以下の目的の範囲内で利用する。</a:t>
          </a:r>
          <a:b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１．登録旅行事業者等が、公益財団法人東京観光財団（以下、「財団」という。）に対し、実績報告書（キャンセル対応表）を用いて、以下の条件に合致する旅行の取消を確認した上で、キャンセル料見合いを事業者に支払う。</a:t>
          </a:r>
          <a:endPar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・令和２年</a:t>
          </a:r>
          <a:r>
            <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12</a:t>
          </a: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月</a:t>
          </a:r>
          <a:r>
            <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18</a:t>
          </a: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日（金）</a:t>
          </a:r>
          <a:r>
            <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0</a:t>
          </a: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時から令和２年</a:t>
          </a:r>
          <a:r>
            <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12</a:t>
          </a: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月</a:t>
          </a:r>
          <a:r>
            <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27</a:t>
          </a: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日（日）</a:t>
          </a:r>
          <a:r>
            <a:rPr lang="en-US" altLang="ja-JP"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24</a:t>
          </a: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時までに出発する旅行を対象とし、</a:t>
          </a:r>
          <a:r>
            <a:rPr lang="ja-JP" altLang="en-US" sz="1050">
              <a:latin typeface="BIZ UDPゴシック" panose="020B0400000000000000" pitchFamily="50" charset="-128"/>
              <a:ea typeface="BIZ UDPゴシック" panose="020B0400000000000000" pitchFamily="50" charset="-128"/>
            </a:rPr>
            <a:t>自粛要請等によりキャンセルする旨を自己申告（運転免許証や診断書等の証明書類は不要）した場合。</a:t>
          </a:r>
          <a:b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２．登録旅行事業者等は、上記の目的のために財団に対して、本事業実績報告書（キャンセル対応表）により個人情報を提供する。</a:t>
          </a:r>
          <a:r>
            <a:rPr lang="ja-JP" altLang="en-US" sz="1050">
              <a:latin typeface="BIZ UDPゴシック" panose="020B0400000000000000" pitchFamily="50" charset="-128"/>
              <a:ea typeface="BIZ UDPゴシック" panose="020B0400000000000000" pitchFamily="50" charset="-128"/>
            </a:rPr>
            <a:t> </a:t>
          </a:r>
          <a:b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050" b="0" i="0" u="none" strike="noStrike">
              <a:solidFill>
                <a:schemeClr val="dk1"/>
              </a:solidFill>
              <a:effectLst/>
              <a:latin typeface="BIZ UDPゴシック" panose="020B0400000000000000" pitchFamily="50" charset="-128"/>
              <a:ea typeface="BIZ UDPゴシック" panose="020B0400000000000000" pitchFamily="50" charset="-128"/>
              <a:cs typeface="+mn-cs"/>
            </a:rPr>
            <a:t>　　３．財団は、登録旅行事業者等から提供された個人情報について、登録旅行事業者等に対する本事業の助成金や取消料の一部の支払手続を行うために必要な範囲内で利用する。</a:t>
          </a:r>
          <a:endParaRPr kumimoji="1" lang="ja-JP" altLang="en-US" sz="105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sheetPr>
  <dimension ref="A1:V52"/>
  <sheetViews>
    <sheetView showZeros="0" tabSelected="1" zoomScaleNormal="100" zoomScaleSheetLayoutView="100" workbookViewId="0">
      <selection activeCell="L28" sqref="L28"/>
    </sheetView>
  </sheetViews>
  <sheetFormatPr defaultRowHeight="13.5" x14ac:dyDescent="0.15"/>
  <cols>
    <col min="1" max="1" width="2.5" customWidth="1"/>
    <col min="2" max="3" width="7.625" customWidth="1"/>
    <col min="5" max="6" width="5.875" customWidth="1"/>
    <col min="7" max="8" width="11.875" customWidth="1"/>
    <col min="9" max="9" width="4.25" customWidth="1"/>
    <col min="10" max="11" width="4.125" customWidth="1"/>
    <col min="12" max="12" width="17" customWidth="1"/>
    <col min="13" max="13" width="4.25" customWidth="1"/>
    <col min="14" max="14" width="2.5" customWidth="1"/>
  </cols>
  <sheetData>
    <row r="1" spans="1:20" ht="15.75" customHeight="1" x14ac:dyDescent="0.15"/>
    <row r="2" spans="1:20" ht="16.899999999999999" customHeight="1" x14ac:dyDescent="0.15">
      <c r="M2" s="14"/>
    </row>
    <row r="3" spans="1:20" ht="20.45" customHeight="1" x14ac:dyDescent="0.4">
      <c r="B3" s="8"/>
      <c r="H3" s="77"/>
      <c r="I3" s="77"/>
      <c r="J3" s="77"/>
      <c r="K3" s="231" t="s">
        <v>95</v>
      </c>
      <c r="L3" s="231"/>
      <c r="M3" s="231"/>
    </row>
    <row r="4" spans="1:20" ht="20.45" customHeight="1" x14ac:dyDescent="0.15">
      <c r="B4" s="9" t="s">
        <v>3</v>
      </c>
      <c r="H4" s="77"/>
      <c r="I4" s="77"/>
      <c r="J4" s="77"/>
      <c r="K4" s="77"/>
      <c r="L4" s="77"/>
      <c r="M4" s="77"/>
    </row>
    <row r="5" spans="1:20" ht="20.45" customHeight="1" x14ac:dyDescent="0.15">
      <c r="B5" s="10" t="s">
        <v>11</v>
      </c>
      <c r="H5" s="120" t="s">
        <v>66</v>
      </c>
      <c r="I5" s="77"/>
      <c r="J5" s="77"/>
      <c r="K5" s="77"/>
      <c r="L5" s="77"/>
      <c r="M5" s="77"/>
    </row>
    <row r="6" spans="1:20" s="116" customFormat="1" ht="15.6" customHeight="1" x14ac:dyDescent="0.15">
      <c r="H6" s="120"/>
      <c r="I6" s="120"/>
      <c r="J6" s="120"/>
      <c r="K6" s="120"/>
      <c r="L6" s="120"/>
      <c r="M6" s="120"/>
    </row>
    <row r="7" spans="1:20" s="116" customFormat="1" ht="16.5" customHeight="1" x14ac:dyDescent="0.15">
      <c r="H7" s="120"/>
      <c r="I7" s="120"/>
      <c r="J7" s="120"/>
      <c r="K7" s="120"/>
      <c r="L7" s="120"/>
      <c r="M7" s="120"/>
      <c r="T7" s="14"/>
    </row>
    <row r="8" spans="1:20" s="116" customFormat="1" ht="5.45" customHeight="1" x14ac:dyDescent="0.15">
      <c r="H8" s="120"/>
      <c r="I8" s="120"/>
      <c r="J8" s="120"/>
      <c r="K8" s="120"/>
      <c r="L8" s="120"/>
      <c r="M8" s="120"/>
      <c r="T8" s="14"/>
    </row>
    <row r="9" spans="1:20" ht="16.149999999999999" customHeight="1" x14ac:dyDescent="0.15">
      <c r="B9" s="11"/>
      <c r="H9" s="76" t="s">
        <v>26</v>
      </c>
      <c r="I9" s="76"/>
      <c r="J9" s="76"/>
      <c r="K9" s="76"/>
      <c r="L9" s="76"/>
      <c r="M9" s="77"/>
    </row>
    <row r="10" spans="1:20" ht="26.45" customHeight="1" x14ac:dyDescent="0.15">
      <c r="B10" s="117"/>
      <c r="C10" s="116"/>
      <c r="D10" s="116"/>
      <c r="E10" s="117"/>
      <c r="F10" s="117"/>
      <c r="G10" s="117"/>
      <c r="H10" s="118" t="s">
        <v>9</v>
      </c>
      <c r="I10" s="118"/>
      <c r="J10" s="118"/>
      <c r="K10" s="118"/>
      <c r="L10" s="118"/>
      <c r="M10" s="78" t="s">
        <v>10</v>
      </c>
    </row>
    <row r="11" spans="1:20" ht="26.45" customHeight="1" x14ac:dyDescent="0.15">
      <c r="B11" s="117"/>
      <c r="C11" s="117"/>
      <c r="D11" s="117"/>
      <c r="E11" s="117"/>
      <c r="F11" s="117"/>
      <c r="G11" s="117"/>
      <c r="H11" s="79" t="s">
        <v>4</v>
      </c>
      <c r="I11" s="119"/>
      <c r="J11" s="119"/>
      <c r="K11" s="120"/>
      <c r="L11" s="120"/>
      <c r="M11" s="120"/>
    </row>
    <row r="12" spans="1:20" ht="26.45" customHeight="1" x14ac:dyDescent="0.15">
      <c r="B12" s="117"/>
      <c r="C12" s="117"/>
      <c r="D12" s="117"/>
      <c r="E12" s="117"/>
      <c r="F12" s="117"/>
      <c r="G12" s="117"/>
      <c r="H12" s="121" t="s">
        <v>5</v>
      </c>
      <c r="I12" s="120"/>
      <c r="J12" s="119"/>
      <c r="K12" s="122"/>
      <c r="L12" s="122"/>
      <c r="M12" s="122"/>
    </row>
    <row r="13" spans="1:20" ht="26.45" customHeight="1" x14ac:dyDescent="0.15">
      <c r="B13" s="117"/>
      <c r="C13" s="117"/>
      <c r="D13" s="117"/>
      <c r="E13" s="117"/>
      <c r="F13" s="117"/>
      <c r="G13" s="117"/>
      <c r="H13" s="80" t="s">
        <v>8</v>
      </c>
      <c r="I13" s="122"/>
      <c r="J13" s="119"/>
      <c r="K13" s="119"/>
      <c r="L13" s="119"/>
      <c r="M13" s="122"/>
    </row>
    <row r="14" spans="1:20" ht="5.45" customHeight="1" x14ac:dyDescent="0.15">
      <c r="B14" s="117"/>
      <c r="C14" s="116"/>
      <c r="D14" s="116"/>
      <c r="E14" s="117"/>
      <c r="F14" s="117"/>
      <c r="G14" s="117"/>
      <c r="H14" s="123"/>
      <c r="I14" s="124"/>
      <c r="J14" s="117"/>
      <c r="K14" s="117"/>
      <c r="L14" s="117"/>
      <c r="M14" s="124"/>
    </row>
    <row r="15" spans="1:20" ht="23.25" customHeight="1" x14ac:dyDescent="0.15">
      <c r="A15" s="232" t="s">
        <v>85</v>
      </c>
      <c r="B15" s="232"/>
      <c r="C15" s="232"/>
      <c r="D15" s="232"/>
      <c r="E15" s="232"/>
      <c r="F15" s="232"/>
      <c r="G15" s="232"/>
      <c r="H15" s="232"/>
      <c r="I15" s="232"/>
      <c r="J15" s="232"/>
      <c r="K15" s="232"/>
      <c r="L15" s="232"/>
      <c r="M15" s="232"/>
      <c r="N15" s="232"/>
    </row>
    <row r="16" spans="1:20" ht="30" customHeight="1" x14ac:dyDescent="0.15">
      <c r="A16" s="26"/>
      <c r="B16" s="243" t="s">
        <v>93</v>
      </c>
      <c r="C16" s="243"/>
      <c r="D16" s="243"/>
      <c r="E16" s="243"/>
      <c r="F16" s="243"/>
      <c r="G16" s="243"/>
      <c r="H16" s="243"/>
      <c r="I16" s="243"/>
      <c r="J16" s="243"/>
      <c r="K16" s="243"/>
      <c r="L16" s="243"/>
      <c r="M16" s="243"/>
      <c r="N16" s="26"/>
    </row>
    <row r="17" spans="1:14" ht="4.1500000000000004" customHeight="1" x14ac:dyDescent="0.15">
      <c r="A17" s="26"/>
      <c r="B17" s="114"/>
      <c r="C17" s="114"/>
      <c r="D17" s="114"/>
      <c r="E17" s="114"/>
      <c r="F17" s="114"/>
      <c r="G17" s="114"/>
      <c r="H17" s="114"/>
      <c r="I17" s="114"/>
      <c r="J17" s="114"/>
      <c r="K17" s="114"/>
      <c r="L17" s="114"/>
      <c r="M17" s="114"/>
      <c r="N17" s="26"/>
    </row>
    <row r="18" spans="1:14" x14ac:dyDescent="0.15">
      <c r="B18" s="244" t="s">
        <v>67</v>
      </c>
      <c r="C18" s="244"/>
      <c r="D18" s="244"/>
      <c r="E18" s="244"/>
      <c r="F18" s="244"/>
      <c r="G18" s="244"/>
      <c r="H18" s="244"/>
      <c r="I18" s="244"/>
      <c r="J18" s="244"/>
      <c r="K18" s="244"/>
      <c r="L18" s="244"/>
      <c r="M18" s="244"/>
    </row>
    <row r="19" spans="1:14" ht="13.15" customHeight="1" x14ac:dyDescent="0.15">
      <c r="B19" s="245" t="s">
        <v>6</v>
      </c>
      <c r="C19" s="245"/>
      <c r="D19" s="115"/>
    </row>
    <row r="20" spans="1:14" ht="21" customHeight="1" x14ac:dyDescent="0.15">
      <c r="B20" s="14" t="s">
        <v>68</v>
      </c>
      <c r="C20" s="246">
        <f>SUM(L29)</f>
        <v>0</v>
      </c>
      <c r="D20" s="247"/>
      <c r="E20" s="247"/>
      <c r="F20" s="247"/>
      <c r="G20" t="s">
        <v>69</v>
      </c>
      <c r="H20" s="116"/>
    </row>
    <row r="21" spans="1:14" ht="5.45" customHeight="1" x14ac:dyDescent="0.15">
      <c r="B21" s="12" t="s">
        <v>15</v>
      </c>
    </row>
    <row r="22" spans="1:14" ht="21" customHeight="1" thickBot="1" x14ac:dyDescent="0.2">
      <c r="B22" s="248" t="s">
        <v>12</v>
      </c>
      <c r="C22" s="249"/>
      <c r="D22" s="249"/>
      <c r="E22" s="249"/>
      <c r="F22" s="249"/>
      <c r="G22" s="250"/>
      <c r="H22" s="250"/>
      <c r="I22" s="250"/>
      <c r="J22" s="250"/>
      <c r="K22" s="250"/>
      <c r="L22" s="250"/>
      <c r="M22" s="251"/>
    </row>
    <row r="23" spans="1:14" ht="21" customHeight="1" x14ac:dyDescent="0.15">
      <c r="B23" s="219" t="s">
        <v>7</v>
      </c>
      <c r="C23" s="220"/>
      <c r="D23" s="219" t="s">
        <v>45</v>
      </c>
      <c r="E23" s="221"/>
      <c r="F23" s="222"/>
      <c r="G23" s="223" t="s">
        <v>18</v>
      </c>
      <c r="H23" s="224"/>
      <c r="I23" s="225"/>
      <c r="J23" s="237" t="s">
        <v>48</v>
      </c>
      <c r="K23" s="238"/>
      <c r="L23" s="238"/>
      <c r="M23" s="239"/>
    </row>
    <row r="24" spans="1:14" ht="60" customHeight="1" thickBot="1" x14ac:dyDescent="0.2">
      <c r="B24" s="219"/>
      <c r="C24" s="220"/>
      <c r="D24" s="219"/>
      <c r="E24" s="221"/>
      <c r="F24" s="222"/>
      <c r="G24" s="226" t="s">
        <v>49</v>
      </c>
      <c r="H24" s="227"/>
      <c r="I24" s="228"/>
      <c r="J24" s="240" t="s">
        <v>36</v>
      </c>
      <c r="K24" s="241"/>
      <c r="L24" s="241"/>
      <c r="M24" s="242"/>
    </row>
    <row r="25" spans="1:14" ht="25.15" customHeight="1" x14ac:dyDescent="0.15">
      <c r="B25" s="213" t="s">
        <v>16</v>
      </c>
      <c r="C25" s="214"/>
      <c r="D25" s="217" t="s">
        <v>13</v>
      </c>
      <c r="E25" s="217"/>
      <c r="F25" s="218"/>
      <c r="G25" s="125"/>
      <c r="H25" s="87">
        <f>'③キャンセル対応表 (宿泊旅行) '!P39</f>
        <v>0</v>
      </c>
      <c r="I25" s="31" t="s">
        <v>35</v>
      </c>
      <c r="J25" s="126" t="s">
        <v>70</v>
      </c>
      <c r="K25" s="126"/>
      <c r="L25" s="127">
        <f>'③キャンセル対応表 (宿泊旅行) '!Q39</f>
        <v>0</v>
      </c>
      <c r="M25" s="32" t="s">
        <v>35</v>
      </c>
    </row>
    <row r="26" spans="1:14" ht="25.15" customHeight="1" thickBot="1" x14ac:dyDescent="0.2">
      <c r="B26" s="233"/>
      <c r="C26" s="234"/>
      <c r="D26" s="235" t="s">
        <v>14</v>
      </c>
      <c r="E26" s="235"/>
      <c r="F26" s="236"/>
      <c r="G26" s="113"/>
      <c r="H26" s="88">
        <f>'③キャンセル対応表 (宿泊旅行) '!P40</f>
        <v>0</v>
      </c>
      <c r="I26" s="29" t="s">
        <v>35</v>
      </c>
      <c r="J26" s="128" t="s">
        <v>71</v>
      </c>
      <c r="K26" s="128"/>
      <c r="L26" s="129">
        <f>'③キャンセル対応表 (宿泊旅行) '!Q40</f>
        <v>0</v>
      </c>
      <c r="M26" s="27" t="s">
        <v>35</v>
      </c>
    </row>
    <row r="27" spans="1:14" ht="25.15" customHeight="1" x14ac:dyDescent="0.15">
      <c r="B27" s="213" t="s">
        <v>17</v>
      </c>
      <c r="C27" s="214"/>
      <c r="D27" s="217" t="s">
        <v>13</v>
      </c>
      <c r="E27" s="217"/>
      <c r="F27" s="218"/>
      <c r="G27" s="130"/>
      <c r="H27" s="89">
        <f>'③キャンセル対応表 (日帰り)'!O33</f>
        <v>0</v>
      </c>
      <c r="I27" s="30" t="s">
        <v>35</v>
      </c>
      <c r="J27" s="131" t="s">
        <v>72</v>
      </c>
      <c r="K27" s="131"/>
      <c r="L27" s="132">
        <f>'③キャンセル対応表 (日帰り)'!P33</f>
        <v>0</v>
      </c>
      <c r="M27" s="28" t="s">
        <v>35</v>
      </c>
    </row>
    <row r="28" spans="1:14" ht="25.15" customHeight="1" thickBot="1" x14ac:dyDescent="0.2">
      <c r="B28" s="215"/>
      <c r="C28" s="216"/>
      <c r="D28" s="229" t="s">
        <v>14</v>
      </c>
      <c r="E28" s="229"/>
      <c r="F28" s="230"/>
      <c r="G28" s="113"/>
      <c r="H28" s="88">
        <f>'③キャンセル対応表 (日帰り)'!O34</f>
        <v>0</v>
      </c>
      <c r="I28" s="29" t="s">
        <v>35</v>
      </c>
      <c r="J28" s="128" t="s">
        <v>73</v>
      </c>
      <c r="K28" s="128"/>
      <c r="L28" s="129">
        <f>'③キャンセル対応表 (日帰り)'!P34</f>
        <v>0</v>
      </c>
      <c r="M28" s="27" t="s">
        <v>35</v>
      </c>
    </row>
    <row r="29" spans="1:14" ht="25.15" customHeight="1" thickTop="1" thickBot="1" x14ac:dyDescent="0.2">
      <c r="B29" s="197" t="s">
        <v>74</v>
      </c>
      <c r="C29" s="198"/>
      <c r="D29" s="198"/>
      <c r="E29" s="198"/>
      <c r="F29" s="198"/>
      <c r="G29" s="198"/>
      <c r="H29" s="198"/>
      <c r="I29" s="199"/>
      <c r="J29" s="133" t="s">
        <v>68</v>
      </c>
      <c r="K29" s="134"/>
      <c r="L29" s="135">
        <f>SUM(L25:L28)</f>
        <v>0</v>
      </c>
      <c r="M29" s="136" t="s">
        <v>35</v>
      </c>
    </row>
    <row r="30" spans="1:14" ht="5.45" customHeight="1" x14ac:dyDescent="0.15">
      <c r="B30" s="137"/>
      <c r="C30" s="137"/>
      <c r="D30" s="138"/>
      <c r="E30" s="138"/>
      <c r="F30" s="138"/>
      <c r="G30" s="138"/>
      <c r="H30" s="14"/>
      <c r="I30" s="14"/>
      <c r="J30" s="14"/>
      <c r="K30" s="14"/>
      <c r="L30" s="139"/>
      <c r="M30" s="14"/>
    </row>
    <row r="31" spans="1:14" s="116" customFormat="1" x14ac:dyDescent="0.15">
      <c r="B31" s="116" t="s">
        <v>75</v>
      </c>
    </row>
    <row r="32" spans="1:14" s="116" customFormat="1" ht="2.25" customHeight="1" x14ac:dyDescent="0.15"/>
    <row r="33" spans="2:22" s="116" customFormat="1" ht="13.9" customHeight="1" x14ac:dyDescent="0.15">
      <c r="B33" s="200" t="s">
        <v>76</v>
      </c>
      <c r="C33" s="201"/>
      <c r="D33" s="204"/>
      <c r="E33" s="205"/>
      <c r="F33" s="205"/>
      <c r="G33" s="206"/>
      <c r="H33" s="207" t="s">
        <v>77</v>
      </c>
      <c r="I33" s="209"/>
      <c r="J33" s="183"/>
      <c r="K33" s="183"/>
      <c r="L33" s="183"/>
      <c r="M33" s="184"/>
      <c r="N33" s="120"/>
      <c r="O33" s="140"/>
      <c r="P33" s="141"/>
      <c r="Q33" s="141"/>
      <c r="R33" s="120"/>
      <c r="S33" s="120"/>
      <c r="T33" s="120"/>
      <c r="U33" s="120"/>
      <c r="V33" s="120"/>
    </row>
    <row r="34" spans="2:22" s="116" customFormat="1" ht="23.45" customHeight="1" x14ac:dyDescent="0.15">
      <c r="B34" s="202"/>
      <c r="C34" s="203"/>
      <c r="D34" s="185"/>
      <c r="E34" s="186"/>
      <c r="F34" s="186"/>
      <c r="G34" s="187"/>
      <c r="H34" s="208"/>
      <c r="I34" s="210"/>
      <c r="J34" s="211"/>
      <c r="K34" s="211"/>
      <c r="L34" s="211"/>
      <c r="M34" s="212"/>
      <c r="N34" s="120"/>
      <c r="O34" s="141"/>
      <c r="P34" s="141"/>
      <c r="Q34" s="141"/>
      <c r="R34" s="120"/>
      <c r="S34" s="120"/>
      <c r="T34" s="120"/>
      <c r="U34" s="120"/>
      <c r="V34" s="120"/>
    </row>
    <row r="35" spans="2:22" s="116" customFormat="1" ht="13.9" customHeight="1" x14ac:dyDescent="0.15">
      <c r="B35" s="175" t="s">
        <v>78</v>
      </c>
      <c r="C35" s="176"/>
      <c r="D35" s="189" t="s">
        <v>79</v>
      </c>
      <c r="E35" s="190"/>
      <c r="F35" s="190"/>
      <c r="G35" s="190"/>
      <c r="H35" s="190"/>
      <c r="I35" s="190"/>
      <c r="J35" s="190"/>
      <c r="K35" s="190"/>
      <c r="L35" s="190"/>
      <c r="M35" s="191"/>
      <c r="N35" s="120"/>
      <c r="O35" s="141"/>
      <c r="P35" s="141"/>
      <c r="Q35" s="141"/>
      <c r="R35" s="120"/>
      <c r="S35" s="120"/>
      <c r="T35" s="120"/>
      <c r="U35" s="120"/>
      <c r="V35" s="120"/>
    </row>
    <row r="36" spans="2:22" s="116" customFormat="1" ht="23.45" customHeight="1" x14ac:dyDescent="0.15">
      <c r="B36" s="177"/>
      <c r="C36" s="178"/>
      <c r="D36" s="192"/>
      <c r="E36" s="193"/>
      <c r="F36" s="193"/>
      <c r="G36" s="193"/>
      <c r="H36" s="193"/>
      <c r="I36" s="193"/>
      <c r="J36" s="193"/>
      <c r="K36" s="193"/>
      <c r="L36" s="193"/>
      <c r="M36" s="194"/>
      <c r="N36" s="142"/>
      <c r="O36" s="142"/>
      <c r="P36" s="142"/>
      <c r="Q36" s="142"/>
      <c r="R36" s="142"/>
      <c r="S36" s="142"/>
      <c r="T36" s="142"/>
      <c r="U36" s="142"/>
      <c r="V36" s="142"/>
    </row>
    <row r="37" spans="2:22" s="116" customFormat="1" ht="13.9" customHeight="1" x14ac:dyDescent="0.15">
      <c r="B37" s="175" t="s">
        <v>80</v>
      </c>
      <c r="C37" s="176"/>
      <c r="D37" s="175"/>
      <c r="E37" s="179"/>
      <c r="F37" s="179"/>
      <c r="G37" s="176"/>
      <c r="H37" s="195" t="s">
        <v>81</v>
      </c>
      <c r="I37" s="175"/>
      <c r="J37" s="179"/>
      <c r="K37" s="179"/>
      <c r="L37" s="179"/>
      <c r="M37" s="176"/>
      <c r="N37" s="142"/>
      <c r="O37" s="142"/>
      <c r="P37" s="142"/>
      <c r="Q37" s="142"/>
      <c r="R37" s="142"/>
      <c r="S37" s="142"/>
      <c r="T37" s="142"/>
      <c r="U37" s="142"/>
      <c r="V37" s="142"/>
    </row>
    <row r="38" spans="2:22" s="116" customFormat="1" ht="23.45" customHeight="1" x14ac:dyDescent="0.15">
      <c r="B38" s="177"/>
      <c r="C38" s="178"/>
      <c r="D38" s="177"/>
      <c r="E38" s="180"/>
      <c r="F38" s="180"/>
      <c r="G38" s="178"/>
      <c r="H38" s="196"/>
      <c r="I38" s="177"/>
      <c r="J38" s="180"/>
      <c r="K38" s="180"/>
      <c r="L38" s="180"/>
      <c r="M38" s="178"/>
      <c r="N38" s="120"/>
      <c r="P38" s="141"/>
      <c r="Q38" s="141"/>
      <c r="R38" s="120"/>
      <c r="S38" s="120"/>
      <c r="T38" s="120"/>
      <c r="U38" s="120"/>
      <c r="V38" s="120"/>
    </row>
    <row r="39" spans="2:22" s="116" customFormat="1" ht="13.9" customHeight="1" x14ac:dyDescent="0.15">
      <c r="B39" s="175" t="s">
        <v>82</v>
      </c>
      <c r="C39" s="176"/>
      <c r="D39" s="175"/>
      <c r="E39" s="179"/>
      <c r="F39" s="179"/>
      <c r="G39" s="179"/>
      <c r="H39" s="179"/>
      <c r="I39" s="179"/>
      <c r="J39" s="179"/>
      <c r="K39" s="179"/>
      <c r="L39" s="179"/>
      <c r="M39" s="176"/>
      <c r="N39" s="120"/>
      <c r="P39" s="141"/>
      <c r="Q39" s="141"/>
      <c r="R39" s="120"/>
      <c r="S39" s="120"/>
      <c r="T39" s="120"/>
      <c r="U39" s="120"/>
      <c r="V39" s="120"/>
    </row>
    <row r="40" spans="2:22" s="116" customFormat="1" ht="23.45" customHeight="1" x14ac:dyDescent="0.15">
      <c r="B40" s="177"/>
      <c r="C40" s="178"/>
      <c r="D40" s="177"/>
      <c r="E40" s="180"/>
      <c r="F40" s="180"/>
      <c r="G40" s="180"/>
      <c r="H40" s="180"/>
      <c r="I40" s="180"/>
      <c r="J40" s="180"/>
      <c r="K40" s="180"/>
      <c r="L40" s="180"/>
      <c r="M40" s="178"/>
      <c r="N40" s="120"/>
      <c r="O40" s="120"/>
      <c r="P40" s="120"/>
      <c r="Q40" s="120"/>
      <c r="R40" s="120"/>
      <c r="S40" s="120"/>
      <c r="T40" s="120"/>
      <c r="U40" s="120"/>
      <c r="V40" s="120"/>
    </row>
    <row r="41" spans="2:22" s="116" customFormat="1" ht="13.9" customHeight="1" x14ac:dyDescent="0.15">
      <c r="B41" s="175" t="s">
        <v>83</v>
      </c>
      <c r="C41" s="176"/>
      <c r="D41" s="181" t="s">
        <v>84</v>
      </c>
      <c r="E41" s="182"/>
      <c r="F41" s="183"/>
      <c r="G41" s="183"/>
      <c r="H41" s="183"/>
      <c r="I41" s="183"/>
      <c r="J41" s="183"/>
      <c r="K41" s="183"/>
      <c r="L41" s="183"/>
      <c r="M41" s="184"/>
      <c r="N41" s="120"/>
      <c r="O41" s="120"/>
      <c r="P41" s="120"/>
      <c r="Q41" s="120"/>
      <c r="R41" s="120"/>
      <c r="S41" s="120"/>
      <c r="T41" s="120"/>
      <c r="U41" s="120"/>
      <c r="V41" s="120"/>
    </row>
    <row r="42" spans="2:22" s="116" customFormat="1" ht="23.45" customHeight="1" x14ac:dyDescent="0.15">
      <c r="B42" s="177"/>
      <c r="C42" s="178"/>
      <c r="D42" s="185"/>
      <c r="E42" s="186"/>
      <c r="F42" s="186"/>
      <c r="G42" s="186"/>
      <c r="H42" s="186"/>
      <c r="I42" s="186"/>
      <c r="J42" s="186"/>
      <c r="K42" s="186"/>
      <c r="L42" s="186"/>
      <c r="M42" s="187"/>
      <c r="N42" s="120"/>
      <c r="O42" s="120"/>
      <c r="P42" s="120"/>
      <c r="Q42" s="120"/>
      <c r="R42" s="120"/>
      <c r="S42" s="120"/>
      <c r="T42" s="120"/>
      <c r="U42" s="120"/>
      <c r="V42" s="120"/>
    </row>
    <row r="43" spans="2:22" s="116" customFormat="1" ht="17.25" customHeight="1" x14ac:dyDescent="0.15">
      <c r="B43" s="188" t="s">
        <v>94</v>
      </c>
      <c r="C43" s="188"/>
      <c r="D43" s="188"/>
      <c r="E43" s="188"/>
      <c r="F43" s="188"/>
      <c r="G43" s="188"/>
      <c r="H43" s="188"/>
      <c r="I43" s="188"/>
      <c r="J43" s="188"/>
      <c r="K43" s="188"/>
      <c r="L43" s="188"/>
    </row>
    <row r="44" spans="2:22" s="116" customFormat="1" ht="6.75" customHeight="1" x14ac:dyDescent="0.15">
      <c r="B44" s="143"/>
    </row>
    <row r="45" spans="2:22" s="116" customFormat="1" ht="6.6" customHeight="1" x14ac:dyDescent="0.15">
      <c r="C45" s="144"/>
    </row>
    <row r="46" spans="2:22" ht="18.75" customHeight="1" x14ac:dyDescent="0.15">
      <c r="B46" s="173" t="s">
        <v>47</v>
      </c>
      <c r="C46" s="173"/>
      <c r="D46" s="173"/>
      <c r="E46" s="173"/>
      <c r="F46" s="173"/>
      <c r="G46" s="173"/>
      <c r="H46" s="173"/>
      <c r="I46" s="173"/>
      <c r="J46" s="173"/>
      <c r="K46" s="173"/>
      <c r="L46" s="173"/>
      <c r="M46" s="173"/>
    </row>
    <row r="47" spans="2:22" ht="18.75" customHeight="1" x14ac:dyDescent="0.15">
      <c r="B47" s="174" t="s">
        <v>46</v>
      </c>
      <c r="C47" s="174"/>
      <c r="D47" s="174"/>
      <c r="E47" s="174"/>
      <c r="F47" s="174"/>
      <c r="G47" s="174"/>
      <c r="H47" s="174"/>
      <c r="I47" s="174"/>
      <c r="J47" s="174"/>
      <c r="K47" s="174"/>
      <c r="L47" s="174"/>
      <c r="M47" s="174"/>
    </row>
    <row r="48" spans="2:22" ht="11.25" customHeight="1" x14ac:dyDescent="0.15">
      <c r="B48" s="138"/>
      <c r="C48" s="138"/>
      <c r="D48" s="138"/>
      <c r="E48" s="145"/>
      <c r="F48" s="145"/>
      <c r="G48" s="145"/>
      <c r="H48" s="14"/>
      <c r="I48" s="14"/>
      <c r="J48" s="14"/>
      <c r="K48" s="14"/>
      <c r="L48" s="14"/>
      <c r="M48" s="14"/>
    </row>
    <row r="49" spans="2:2" x14ac:dyDescent="0.15">
      <c r="B49" s="13"/>
    </row>
    <row r="50" spans="2:2" x14ac:dyDescent="0.15">
      <c r="B50" s="13"/>
    </row>
    <row r="51" spans="2:2" x14ac:dyDescent="0.15">
      <c r="B51" s="13"/>
    </row>
    <row r="52" spans="2:2" x14ac:dyDescent="0.15">
      <c r="B52" s="13"/>
    </row>
  </sheetData>
  <sheetProtection algorithmName="SHA-512" hashValue="wbndBq5G0VyN9Hwpn5hsyZbPIIJy5bQJv3lO9utbT3ZaaTn0BZ7n+986G62+8x3EVboCrO0YD60UPceYoG4NNQ==" saltValue="AalcnPXy0lFBAQGcvy2ZKw==" spinCount="100000" sheet="1" objects="1" scenarios="1"/>
  <mergeCells count="41">
    <mergeCell ref="K3:M3"/>
    <mergeCell ref="A15:N15"/>
    <mergeCell ref="B25:C26"/>
    <mergeCell ref="D25:F25"/>
    <mergeCell ref="D26:F26"/>
    <mergeCell ref="J23:M23"/>
    <mergeCell ref="J24:M24"/>
    <mergeCell ref="B16:M16"/>
    <mergeCell ref="B18:M18"/>
    <mergeCell ref="B19:C19"/>
    <mergeCell ref="C20:F20"/>
    <mergeCell ref="B22:M22"/>
    <mergeCell ref="B27:C28"/>
    <mergeCell ref="D27:F27"/>
    <mergeCell ref="B23:C24"/>
    <mergeCell ref="D23:F24"/>
    <mergeCell ref="G23:I23"/>
    <mergeCell ref="G24:I24"/>
    <mergeCell ref="D28:F28"/>
    <mergeCell ref="B29:I29"/>
    <mergeCell ref="B33:C34"/>
    <mergeCell ref="D33:G33"/>
    <mergeCell ref="H33:H34"/>
    <mergeCell ref="I33:M33"/>
    <mergeCell ref="D34:G34"/>
    <mergeCell ref="I34:M34"/>
    <mergeCell ref="B35:C36"/>
    <mergeCell ref="D35:M36"/>
    <mergeCell ref="B37:C38"/>
    <mergeCell ref="D37:G38"/>
    <mergeCell ref="H37:H38"/>
    <mergeCell ref="I37:M38"/>
    <mergeCell ref="B46:M46"/>
    <mergeCell ref="B47:M47"/>
    <mergeCell ref="B39:C40"/>
    <mergeCell ref="D39:M40"/>
    <mergeCell ref="B41:C42"/>
    <mergeCell ref="D41:E41"/>
    <mergeCell ref="F41:M41"/>
    <mergeCell ref="D42:M42"/>
    <mergeCell ref="B43:L43"/>
  </mergeCells>
  <phoneticPr fontId="2"/>
  <printOptions horizontalCentered="1"/>
  <pageMargins left="0.19685039370078741" right="0.19685039370078741" top="0.19685039370078741" bottom="0.19685039370078741"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400050</xdr:colOff>
                    <xdr:row>5</xdr:row>
                    <xdr:rowOff>0</xdr:rowOff>
                  </from>
                  <to>
                    <xdr:col>10</xdr:col>
                    <xdr:colOff>66675</xdr:colOff>
                    <xdr:row>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400050</xdr:colOff>
                    <xdr:row>6</xdr:row>
                    <xdr:rowOff>9525</xdr:rowOff>
                  </from>
                  <to>
                    <xdr:col>8</xdr:col>
                    <xdr:colOff>171450</xdr:colOff>
                    <xdr:row>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T45"/>
  <sheetViews>
    <sheetView showGridLines="0" showZeros="0" view="pageBreakPreview" topLeftCell="I31" zoomScale="40" zoomScaleNormal="57" zoomScaleSheetLayoutView="40" workbookViewId="0">
      <selection activeCell="N41" sqref="N41"/>
    </sheetView>
  </sheetViews>
  <sheetFormatPr defaultColWidth="9" defaultRowHeight="11.25" x14ac:dyDescent="0.15"/>
  <cols>
    <col min="1" max="1" width="1.125" style="1" customWidth="1"/>
    <col min="2" max="2" width="10.25" style="1" customWidth="1"/>
    <col min="3" max="4" width="45.75" style="1" customWidth="1"/>
    <col min="5" max="5" width="30.75" style="1" customWidth="1"/>
    <col min="6" max="6" width="24.25" style="1" customWidth="1"/>
    <col min="7" max="7" width="20.125" style="1" customWidth="1"/>
    <col min="8" max="8" width="21.375" style="1" customWidth="1"/>
    <col min="9" max="9" width="16.625" style="1" customWidth="1"/>
    <col min="10" max="11" width="22.25" style="1" customWidth="1"/>
    <col min="12" max="12" width="41.25" style="1" customWidth="1"/>
    <col min="13" max="13" width="13.375" style="2" customWidth="1"/>
    <col min="14" max="14" width="32.625" style="1" customWidth="1"/>
    <col min="15" max="15" width="16.125" style="17" customWidth="1"/>
    <col min="16" max="16" width="34.875" style="3" customWidth="1"/>
    <col min="17" max="17" width="51.125" style="3" customWidth="1"/>
    <col min="18" max="18" width="42.75" style="3" customWidth="1"/>
    <col min="19" max="19" width="25.25" style="1" customWidth="1"/>
    <col min="20" max="20" width="30.625" style="72" customWidth="1"/>
    <col min="21" max="16384" width="9" style="1"/>
  </cols>
  <sheetData>
    <row r="1" spans="2:20" ht="126" customHeight="1" x14ac:dyDescent="0.15">
      <c r="T1" s="72">
        <f t="shared" ref="T1:T9" si="0">ROUNDDOWN(P1*0.35,-2)</f>
        <v>0</v>
      </c>
    </row>
    <row r="2" spans="2:20" ht="36" customHeight="1" x14ac:dyDescent="0.15">
      <c r="B2" s="24" t="s">
        <v>27</v>
      </c>
      <c r="C2" s="18"/>
      <c r="D2" s="18"/>
      <c r="E2" s="18"/>
      <c r="F2" s="18"/>
      <c r="G2" s="18"/>
      <c r="H2" s="18"/>
      <c r="I2" s="18"/>
      <c r="J2" s="18"/>
      <c r="K2" s="18"/>
      <c r="L2" s="18"/>
      <c r="M2" s="19"/>
      <c r="N2" s="20"/>
      <c r="O2" s="21"/>
      <c r="P2" s="22"/>
      <c r="Q2" s="22"/>
      <c r="R2" s="22"/>
      <c r="S2" s="71"/>
      <c r="T2" s="72">
        <f t="shared" si="0"/>
        <v>0</v>
      </c>
    </row>
    <row r="3" spans="2:20" ht="39.950000000000003" customHeight="1" x14ac:dyDescent="0.15">
      <c r="B3" s="104" t="s">
        <v>1</v>
      </c>
      <c r="C3" s="105"/>
      <c r="D3" s="105"/>
      <c r="E3" s="105"/>
      <c r="F3" s="105"/>
      <c r="G3" s="105"/>
      <c r="H3" s="105"/>
      <c r="I3" s="105"/>
      <c r="J3" s="105"/>
      <c r="K3" s="105"/>
      <c r="L3" s="105"/>
      <c r="M3" s="105"/>
      <c r="N3" s="105"/>
      <c r="O3" s="105"/>
      <c r="P3" s="105"/>
      <c r="Q3" s="105"/>
      <c r="R3" s="105"/>
      <c r="T3" s="72">
        <f t="shared" si="0"/>
        <v>0</v>
      </c>
    </row>
    <row r="4" spans="2:20" ht="39.950000000000003" customHeight="1" x14ac:dyDescent="0.15">
      <c r="B4" s="104" t="s">
        <v>34</v>
      </c>
      <c r="C4" s="105"/>
      <c r="D4" s="105"/>
      <c r="E4" s="105"/>
      <c r="F4" s="105"/>
      <c r="G4" s="105"/>
      <c r="H4" s="105"/>
      <c r="I4" s="105"/>
      <c r="J4" s="105"/>
      <c r="K4" s="105"/>
      <c r="L4" s="105"/>
      <c r="M4" s="105"/>
      <c r="N4" s="105"/>
      <c r="O4" s="105"/>
      <c r="P4" s="105"/>
      <c r="Q4" s="105"/>
      <c r="R4" s="106"/>
      <c r="T4" s="72">
        <f t="shared" si="0"/>
        <v>0</v>
      </c>
    </row>
    <row r="5" spans="2:20" ht="39.950000000000003" customHeight="1" x14ac:dyDescent="0.15">
      <c r="B5" s="104" t="s">
        <v>51</v>
      </c>
      <c r="C5" s="105"/>
      <c r="D5" s="105"/>
      <c r="E5" s="105"/>
      <c r="F5" s="105"/>
      <c r="G5" s="105"/>
      <c r="H5" s="105"/>
      <c r="I5" s="105"/>
      <c r="J5" s="105"/>
      <c r="K5" s="105"/>
      <c r="L5" s="254" t="s">
        <v>57</v>
      </c>
      <c r="M5" s="254"/>
      <c r="N5" s="254"/>
      <c r="O5" s="254"/>
      <c r="P5" s="105"/>
      <c r="Q5" s="105"/>
      <c r="R5" s="106"/>
      <c r="T5" s="72">
        <f t="shared" si="0"/>
        <v>0</v>
      </c>
    </row>
    <row r="6" spans="2:20" ht="39.950000000000003" customHeight="1" x14ac:dyDescent="0.15">
      <c r="B6" s="107" t="s">
        <v>55</v>
      </c>
      <c r="C6" s="107"/>
      <c r="D6" s="107"/>
      <c r="E6" s="107"/>
      <c r="F6" s="107"/>
      <c r="G6" s="107"/>
      <c r="H6" s="107"/>
      <c r="I6" s="107"/>
      <c r="J6" s="107"/>
      <c r="K6" s="107"/>
      <c r="L6" s="254"/>
      <c r="M6" s="254"/>
      <c r="N6" s="254"/>
      <c r="O6" s="254"/>
      <c r="P6" s="108"/>
      <c r="Q6" s="108"/>
      <c r="R6" s="106"/>
      <c r="T6" s="72">
        <f t="shared" si="0"/>
        <v>0</v>
      </c>
    </row>
    <row r="7" spans="2:20" ht="54" customHeight="1" x14ac:dyDescent="0.15">
      <c r="B7" s="308" t="s">
        <v>63</v>
      </c>
      <c r="C7" s="308"/>
      <c r="D7" s="308"/>
      <c r="E7" s="308"/>
      <c r="F7" s="308"/>
      <c r="G7" s="308"/>
      <c r="H7" s="308"/>
      <c r="I7" s="308"/>
      <c r="J7" s="109"/>
      <c r="K7" s="109"/>
      <c r="L7" s="254"/>
      <c r="M7" s="254"/>
      <c r="N7" s="254"/>
      <c r="O7" s="254"/>
      <c r="P7" s="110"/>
      <c r="Q7" s="258"/>
      <c r="R7" s="258"/>
      <c r="T7" s="72">
        <f t="shared" si="0"/>
        <v>0</v>
      </c>
    </row>
    <row r="8" spans="2:20" ht="37.5" customHeight="1" x14ac:dyDescent="0.15">
      <c r="B8" s="259" t="s">
        <v>64</v>
      </c>
      <c r="C8" s="259"/>
      <c r="D8" s="259"/>
      <c r="E8" s="259"/>
      <c r="F8" s="259"/>
      <c r="G8" s="259"/>
      <c r="H8" s="259"/>
      <c r="I8" s="259"/>
      <c r="J8" s="259"/>
      <c r="K8" s="259"/>
      <c r="L8" s="259"/>
      <c r="M8" s="259"/>
      <c r="N8" s="259"/>
      <c r="O8" s="259"/>
      <c r="P8" s="259"/>
      <c r="Q8" s="259"/>
      <c r="R8" s="111"/>
      <c r="T8" s="72">
        <f t="shared" si="0"/>
        <v>0</v>
      </c>
    </row>
    <row r="9" spans="2:20" ht="19.5" customHeight="1" thickBot="1" x14ac:dyDescent="0.2">
      <c r="B9" s="260"/>
      <c r="C9" s="261"/>
      <c r="D9" s="261"/>
      <c r="E9" s="261"/>
      <c r="F9" s="261"/>
      <c r="G9" s="261"/>
      <c r="H9" s="261"/>
      <c r="I9" s="261"/>
      <c r="J9" s="261"/>
      <c r="K9" s="261"/>
      <c r="L9" s="261"/>
      <c r="M9" s="261"/>
      <c r="N9" s="261"/>
      <c r="O9" s="261"/>
      <c r="P9" s="261"/>
      <c r="Q9" s="261"/>
      <c r="R9" s="4"/>
      <c r="T9" s="72">
        <f t="shared" si="0"/>
        <v>0</v>
      </c>
    </row>
    <row r="10" spans="2:20" ht="57.75" customHeight="1" thickBot="1" x14ac:dyDescent="0.2">
      <c r="B10" s="262" t="s">
        <v>2</v>
      </c>
      <c r="C10" s="265" t="s">
        <v>56</v>
      </c>
      <c r="D10" s="266"/>
      <c r="E10" s="267"/>
      <c r="F10" s="268" t="s">
        <v>32</v>
      </c>
      <c r="G10" s="271" t="s">
        <v>65</v>
      </c>
      <c r="H10" s="274" t="s">
        <v>89</v>
      </c>
      <c r="I10" s="277" t="s">
        <v>24</v>
      </c>
      <c r="J10" s="302" t="s">
        <v>60</v>
      </c>
      <c r="K10" s="303"/>
      <c r="L10" s="280" t="s">
        <v>33</v>
      </c>
      <c r="M10" s="283" t="s">
        <v>0</v>
      </c>
      <c r="N10" s="70" t="s">
        <v>30</v>
      </c>
      <c r="O10" s="286" t="s">
        <v>25</v>
      </c>
      <c r="P10" s="35" t="s">
        <v>52</v>
      </c>
      <c r="Q10" s="90" t="s">
        <v>31</v>
      </c>
      <c r="R10" s="289" t="s">
        <v>59</v>
      </c>
      <c r="S10" s="255" t="s">
        <v>22</v>
      </c>
    </row>
    <row r="11" spans="2:20" ht="57.75" customHeight="1" x14ac:dyDescent="0.15">
      <c r="B11" s="263"/>
      <c r="C11" s="292" t="s">
        <v>21</v>
      </c>
      <c r="D11" s="300" t="s">
        <v>20</v>
      </c>
      <c r="E11" s="298" t="s">
        <v>19</v>
      </c>
      <c r="F11" s="269"/>
      <c r="G11" s="272"/>
      <c r="H11" s="275"/>
      <c r="I11" s="278"/>
      <c r="J11" s="304" t="s">
        <v>62</v>
      </c>
      <c r="K11" s="306" t="s">
        <v>61</v>
      </c>
      <c r="L11" s="281"/>
      <c r="M11" s="284"/>
      <c r="N11" s="294" t="s">
        <v>29</v>
      </c>
      <c r="O11" s="287"/>
      <c r="P11" s="296" t="s">
        <v>50</v>
      </c>
      <c r="Q11" s="36" t="s">
        <v>58</v>
      </c>
      <c r="R11" s="290"/>
      <c r="S11" s="256"/>
    </row>
    <row r="12" spans="2:20" ht="105" customHeight="1" thickBot="1" x14ac:dyDescent="0.2">
      <c r="B12" s="264"/>
      <c r="C12" s="293"/>
      <c r="D12" s="301"/>
      <c r="E12" s="299"/>
      <c r="F12" s="270"/>
      <c r="G12" s="273"/>
      <c r="H12" s="276"/>
      <c r="I12" s="279"/>
      <c r="J12" s="305"/>
      <c r="K12" s="307"/>
      <c r="L12" s="282"/>
      <c r="M12" s="285"/>
      <c r="N12" s="295"/>
      <c r="O12" s="288"/>
      <c r="P12" s="297"/>
      <c r="Q12" s="172" t="s">
        <v>90</v>
      </c>
      <c r="R12" s="291"/>
      <c r="S12" s="257"/>
    </row>
    <row r="13" spans="2:20" ht="54.95" customHeight="1" thickTop="1" x14ac:dyDescent="0.15">
      <c r="B13" s="66"/>
      <c r="C13" s="39"/>
      <c r="D13" s="40"/>
      <c r="E13" s="41"/>
      <c r="F13" s="42"/>
      <c r="G13" s="43"/>
      <c r="H13" s="44"/>
      <c r="I13" s="45" t="s">
        <v>41</v>
      </c>
      <c r="J13" s="46"/>
      <c r="K13" s="92"/>
      <c r="L13" s="47"/>
      <c r="M13" s="69">
        <v>1</v>
      </c>
      <c r="N13" s="33">
        <f>SUM(M13)*5000</f>
        <v>5000</v>
      </c>
      <c r="O13" s="23" t="s">
        <v>28</v>
      </c>
      <c r="P13" s="38"/>
      <c r="Q13" s="37">
        <f t="shared" ref="Q13:Q38" si="1">MIN(T13,N13)</f>
        <v>0</v>
      </c>
      <c r="R13" s="82"/>
      <c r="S13" s="5"/>
      <c r="T13" s="72">
        <f>ROUNDDOWN(P13*0.35,0)</f>
        <v>0</v>
      </c>
    </row>
    <row r="14" spans="2:20" ht="54.95" customHeight="1" x14ac:dyDescent="0.15">
      <c r="B14" s="67"/>
      <c r="C14" s="48"/>
      <c r="D14" s="49"/>
      <c r="E14" s="50"/>
      <c r="F14" s="51"/>
      <c r="G14" s="52"/>
      <c r="H14" s="53"/>
      <c r="I14" s="45" t="s">
        <v>41</v>
      </c>
      <c r="J14" s="54"/>
      <c r="K14" s="93"/>
      <c r="L14" s="55"/>
      <c r="M14" s="69">
        <v>1</v>
      </c>
      <c r="N14" s="33">
        <f>SUM(M14)*5000</f>
        <v>5000</v>
      </c>
      <c r="O14" s="23" t="s">
        <v>37</v>
      </c>
      <c r="P14" s="83"/>
      <c r="Q14" s="37">
        <f t="shared" si="1"/>
        <v>0</v>
      </c>
      <c r="R14" s="82"/>
      <c r="S14" s="6"/>
      <c r="T14" s="72">
        <f t="shared" ref="T14:T38" si="2">ROUNDDOWN(P14*0.35,0)</f>
        <v>0</v>
      </c>
    </row>
    <row r="15" spans="2:20" ht="54.95" customHeight="1" x14ac:dyDescent="0.15">
      <c r="B15" s="67"/>
      <c r="C15" s="48"/>
      <c r="D15" s="49"/>
      <c r="E15" s="50"/>
      <c r="F15" s="51"/>
      <c r="G15" s="52"/>
      <c r="H15" s="53"/>
      <c r="I15" s="45" t="s">
        <v>41</v>
      </c>
      <c r="J15" s="54"/>
      <c r="K15" s="93"/>
      <c r="L15" s="55"/>
      <c r="M15" s="69">
        <v>1</v>
      </c>
      <c r="N15" s="33">
        <f>SUM(M15)*5000</f>
        <v>5000</v>
      </c>
      <c r="O15" s="23" t="s">
        <v>37</v>
      </c>
      <c r="P15" s="83"/>
      <c r="Q15" s="37">
        <f t="shared" si="1"/>
        <v>0</v>
      </c>
      <c r="R15" s="82"/>
      <c r="S15" s="6"/>
      <c r="T15" s="72">
        <f t="shared" si="2"/>
        <v>0</v>
      </c>
    </row>
    <row r="16" spans="2:20" ht="54.95" customHeight="1" x14ac:dyDescent="0.15">
      <c r="B16" s="67"/>
      <c r="C16" s="48"/>
      <c r="D16" s="49"/>
      <c r="E16" s="50"/>
      <c r="F16" s="51"/>
      <c r="G16" s="52"/>
      <c r="H16" s="53"/>
      <c r="I16" s="45" t="s">
        <v>41</v>
      </c>
      <c r="J16" s="54"/>
      <c r="K16" s="93"/>
      <c r="L16" s="55"/>
      <c r="M16" s="69">
        <v>1</v>
      </c>
      <c r="N16" s="33">
        <f t="shared" ref="N16:N38" si="3">SUM(M16)*5000</f>
        <v>5000</v>
      </c>
      <c r="O16" s="23" t="s">
        <v>37</v>
      </c>
      <c r="P16" s="83"/>
      <c r="Q16" s="37">
        <f t="shared" si="1"/>
        <v>0</v>
      </c>
      <c r="R16" s="82"/>
      <c r="S16" s="6"/>
      <c r="T16" s="72">
        <f t="shared" si="2"/>
        <v>0</v>
      </c>
    </row>
    <row r="17" spans="2:20" ht="54.95" customHeight="1" x14ac:dyDescent="0.15">
      <c r="B17" s="67"/>
      <c r="C17" s="48"/>
      <c r="D17" s="49"/>
      <c r="E17" s="50"/>
      <c r="F17" s="51"/>
      <c r="G17" s="52"/>
      <c r="H17" s="53"/>
      <c r="I17" s="45"/>
      <c r="J17" s="54"/>
      <c r="K17" s="93"/>
      <c r="L17" s="55"/>
      <c r="M17" s="69"/>
      <c r="N17" s="33">
        <f t="shared" si="3"/>
        <v>0</v>
      </c>
      <c r="O17" s="23" t="s">
        <v>37</v>
      </c>
      <c r="P17" s="83"/>
      <c r="Q17" s="37">
        <f t="shared" si="1"/>
        <v>0</v>
      </c>
      <c r="R17" s="82"/>
      <c r="S17" s="6"/>
      <c r="T17" s="72">
        <f t="shared" si="2"/>
        <v>0</v>
      </c>
    </row>
    <row r="18" spans="2:20" ht="54.95" customHeight="1" x14ac:dyDescent="0.15">
      <c r="B18" s="67"/>
      <c r="C18" s="48"/>
      <c r="D18" s="49"/>
      <c r="E18" s="50"/>
      <c r="F18" s="51"/>
      <c r="G18" s="52"/>
      <c r="H18" s="53"/>
      <c r="I18" s="45"/>
      <c r="J18" s="54"/>
      <c r="K18" s="93"/>
      <c r="L18" s="55"/>
      <c r="M18" s="69"/>
      <c r="N18" s="33">
        <f t="shared" si="3"/>
        <v>0</v>
      </c>
      <c r="O18" s="23" t="s">
        <v>37</v>
      </c>
      <c r="P18" s="83"/>
      <c r="Q18" s="37">
        <f t="shared" si="1"/>
        <v>0</v>
      </c>
      <c r="R18" s="82"/>
      <c r="S18" s="6"/>
      <c r="T18" s="72">
        <f t="shared" si="2"/>
        <v>0</v>
      </c>
    </row>
    <row r="19" spans="2:20" ht="54.95" customHeight="1" x14ac:dyDescent="0.15">
      <c r="B19" s="67"/>
      <c r="C19" s="48"/>
      <c r="D19" s="49"/>
      <c r="E19" s="50"/>
      <c r="F19" s="51"/>
      <c r="G19" s="52"/>
      <c r="H19" s="53"/>
      <c r="I19" s="45"/>
      <c r="J19" s="56"/>
      <c r="K19" s="94"/>
      <c r="L19" s="55"/>
      <c r="M19" s="69"/>
      <c r="N19" s="33">
        <f t="shared" si="3"/>
        <v>0</v>
      </c>
      <c r="O19" s="23" t="s">
        <v>37</v>
      </c>
      <c r="P19" s="83"/>
      <c r="Q19" s="37">
        <f t="shared" si="1"/>
        <v>0</v>
      </c>
      <c r="R19" s="82"/>
      <c r="S19" s="6"/>
      <c r="T19" s="72">
        <f t="shared" si="2"/>
        <v>0</v>
      </c>
    </row>
    <row r="20" spans="2:20" ht="54.95" customHeight="1" x14ac:dyDescent="0.15">
      <c r="B20" s="67"/>
      <c r="C20" s="48"/>
      <c r="D20" s="49"/>
      <c r="E20" s="50"/>
      <c r="F20" s="51"/>
      <c r="G20" s="52"/>
      <c r="H20" s="53"/>
      <c r="I20" s="45"/>
      <c r="J20" s="56"/>
      <c r="K20" s="94"/>
      <c r="L20" s="55"/>
      <c r="M20" s="69"/>
      <c r="N20" s="33">
        <f t="shared" si="3"/>
        <v>0</v>
      </c>
      <c r="O20" s="23" t="s">
        <v>37</v>
      </c>
      <c r="P20" s="83"/>
      <c r="Q20" s="37">
        <f t="shared" si="1"/>
        <v>0</v>
      </c>
      <c r="R20" s="82"/>
      <c r="S20" s="6"/>
      <c r="T20" s="72">
        <f t="shared" si="2"/>
        <v>0</v>
      </c>
    </row>
    <row r="21" spans="2:20" ht="54.95" customHeight="1" x14ac:dyDescent="0.15">
      <c r="B21" s="67"/>
      <c r="C21" s="48"/>
      <c r="D21" s="49"/>
      <c r="E21" s="50"/>
      <c r="F21" s="51"/>
      <c r="G21" s="52"/>
      <c r="H21" s="53"/>
      <c r="I21" s="45"/>
      <c r="J21" s="56"/>
      <c r="K21" s="94"/>
      <c r="L21" s="55"/>
      <c r="M21" s="69"/>
      <c r="N21" s="33">
        <f t="shared" si="3"/>
        <v>0</v>
      </c>
      <c r="O21" s="23" t="s">
        <v>37</v>
      </c>
      <c r="P21" s="83"/>
      <c r="Q21" s="37">
        <f t="shared" si="1"/>
        <v>0</v>
      </c>
      <c r="R21" s="82"/>
      <c r="S21" s="6"/>
      <c r="T21" s="72">
        <f t="shared" si="2"/>
        <v>0</v>
      </c>
    </row>
    <row r="22" spans="2:20" ht="54.95" customHeight="1" x14ac:dyDescent="0.15">
      <c r="B22" s="67"/>
      <c r="C22" s="48"/>
      <c r="D22" s="49"/>
      <c r="E22" s="50"/>
      <c r="F22" s="51"/>
      <c r="G22" s="52"/>
      <c r="H22" s="53"/>
      <c r="I22" s="45"/>
      <c r="J22" s="56"/>
      <c r="K22" s="94"/>
      <c r="L22" s="55"/>
      <c r="M22" s="69"/>
      <c r="N22" s="33">
        <f t="shared" si="3"/>
        <v>0</v>
      </c>
      <c r="O22" s="23" t="s">
        <v>37</v>
      </c>
      <c r="P22" s="83"/>
      <c r="Q22" s="37">
        <f t="shared" si="1"/>
        <v>0</v>
      </c>
      <c r="R22" s="82"/>
      <c r="S22" s="6"/>
      <c r="T22" s="72">
        <f t="shared" si="2"/>
        <v>0</v>
      </c>
    </row>
    <row r="23" spans="2:20" ht="54.95" customHeight="1" x14ac:dyDescent="0.15">
      <c r="B23" s="67"/>
      <c r="C23" s="48"/>
      <c r="D23" s="49"/>
      <c r="E23" s="50"/>
      <c r="F23" s="51"/>
      <c r="G23" s="52"/>
      <c r="H23" s="53"/>
      <c r="I23" s="45"/>
      <c r="J23" s="56"/>
      <c r="K23" s="94"/>
      <c r="L23" s="55"/>
      <c r="M23" s="69"/>
      <c r="N23" s="33">
        <f t="shared" si="3"/>
        <v>0</v>
      </c>
      <c r="O23" s="23" t="s">
        <v>37</v>
      </c>
      <c r="P23" s="83"/>
      <c r="Q23" s="37">
        <f t="shared" si="1"/>
        <v>0</v>
      </c>
      <c r="R23" s="82"/>
      <c r="S23" s="6"/>
      <c r="T23" s="72">
        <f t="shared" si="2"/>
        <v>0</v>
      </c>
    </row>
    <row r="24" spans="2:20" ht="54.95" customHeight="1" x14ac:dyDescent="0.15">
      <c r="B24" s="67"/>
      <c r="C24" s="48"/>
      <c r="D24" s="49"/>
      <c r="E24" s="50"/>
      <c r="F24" s="51"/>
      <c r="G24" s="52"/>
      <c r="H24" s="53"/>
      <c r="I24" s="45"/>
      <c r="J24" s="56"/>
      <c r="K24" s="94"/>
      <c r="L24" s="55"/>
      <c r="M24" s="69"/>
      <c r="N24" s="33"/>
      <c r="O24" s="23" t="s">
        <v>37</v>
      </c>
      <c r="P24" s="83"/>
      <c r="Q24" s="37"/>
      <c r="R24" s="82"/>
      <c r="S24" s="6"/>
      <c r="T24" s="72">
        <f t="shared" si="2"/>
        <v>0</v>
      </c>
    </row>
    <row r="25" spans="2:20" ht="54.95" customHeight="1" x14ac:dyDescent="0.15">
      <c r="B25" s="67"/>
      <c r="C25" s="48"/>
      <c r="D25" s="49"/>
      <c r="E25" s="50"/>
      <c r="F25" s="51"/>
      <c r="G25" s="52"/>
      <c r="H25" s="53"/>
      <c r="I25" s="45"/>
      <c r="J25" s="56"/>
      <c r="K25" s="94"/>
      <c r="L25" s="55"/>
      <c r="M25" s="69"/>
      <c r="N25" s="33"/>
      <c r="O25" s="23" t="s">
        <v>37</v>
      </c>
      <c r="P25" s="83"/>
      <c r="Q25" s="37"/>
      <c r="R25" s="82"/>
      <c r="S25" s="6"/>
      <c r="T25" s="72">
        <f t="shared" si="2"/>
        <v>0</v>
      </c>
    </row>
    <row r="26" spans="2:20" ht="54.95" customHeight="1" x14ac:dyDescent="0.15">
      <c r="B26" s="67"/>
      <c r="C26" s="48"/>
      <c r="D26" s="49"/>
      <c r="E26" s="50"/>
      <c r="F26" s="51"/>
      <c r="G26" s="52"/>
      <c r="H26" s="53"/>
      <c r="I26" s="45"/>
      <c r="J26" s="56"/>
      <c r="K26" s="94"/>
      <c r="L26" s="55"/>
      <c r="M26" s="69"/>
      <c r="N26" s="33"/>
      <c r="O26" s="23" t="s">
        <v>37</v>
      </c>
      <c r="P26" s="83"/>
      <c r="Q26" s="37"/>
      <c r="R26" s="82"/>
      <c r="S26" s="6"/>
      <c r="T26" s="72">
        <f t="shared" si="2"/>
        <v>0</v>
      </c>
    </row>
    <row r="27" spans="2:20" ht="54.95" customHeight="1" x14ac:dyDescent="0.15">
      <c r="B27" s="67"/>
      <c r="C27" s="48"/>
      <c r="D27" s="49"/>
      <c r="E27" s="50"/>
      <c r="F27" s="51"/>
      <c r="G27" s="52"/>
      <c r="H27" s="53"/>
      <c r="I27" s="45"/>
      <c r="J27" s="56"/>
      <c r="K27" s="94"/>
      <c r="L27" s="55"/>
      <c r="M27" s="69"/>
      <c r="N27" s="33"/>
      <c r="O27" s="23" t="s">
        <v>37</v>
      </c>
      <c r="P27" s="83"/>
      <c r="Q27" s="37"/>
      <c r="R27" s="82"/>
      <c r="S27" s="6"/>
      <c r="T27" s="72">
        <f t="shared" si="2"/>
        <v>0</v>
      </c>
    </row>
    <row r="28" spans="2:20" ht="54.95" customHeight="1" x14ac:dyDescent="0.15">
      <c r="B28" s="67"/>
      <c r="C28" s="48"/>
      <c r="D28" s="49"/>
      <c r="E28" s="50"/>
      <c r="F28" s="51"/>
      <c r="G28" s="52"/>
      <c r="H28" s="53"/>
      <c r="I28" s="45"/>
      <c r="J28" s="56"/>
      <c r="K28" s="94"/>
      <c r="L28" s="55"/>
      <c r="M28" s="69"/>
      <c r="N28" s="33"/>
      <c r="O28" s="23" t="s">
        <v>37</v>
      </c>
      <c r="P28" s="83"/>
      <c r="Q28" s="37"/>
      <c r="R28" s="82"/>
      <c r="S28" s="6"/>
      <c r="T28" s="72">
        <f t="shared" si="2"/>
        <v>0</v>
      </c>
    </row>
    <row r="29" spans="2:20" ht="54.95" customHeight="1" x14ac:dyDescent="0.15">
      <c r="B29" s="67"/>
      <c r="C29" s="48"/>
      <c r="D29" s="49"/>
      <c r="E29" s="50"/>
      <c r="F29" s="51"/>
      <c r="G29" s="52"/>
      <c r="H29" s="53"/>
      <c r="I29" s="45"/>
      <c r="J29" s="56"/>
      <c r="K29" s="94"/>
      <c r="L29" s="55"/>
      <c r="M29" s="69"/>
      <c r="N29" s="33"/>
      <c r="O29" s="23" t="s">
        <v>37</v>
      </c>
      <c r="P29" s="83"/>
      <c r="Q29" s="37"/>
      <c r="R29" s="82"/>
      <c r="S29" s="6"/>
      <c r="T29" s="72">
        <f t="shared" si="2"/>
        <v>0</v>
      </c>
    </row>
    <row r="30" spans="2:20" ht="54.95" customHeight="1" x14ac:dyDescent="0.15">
      <c r="B30" s="67"/>
      <c r="C30" s="48"/>
      <c r="D30" s="49"/>
      <c r="E30" s="50"/>
      <c r="F30" s="51"/>
      <c r="G30" s="52"/>
      <c r="H30" s="53"/>
      <c r="I30" s="45"/>
      <c r="J30" s="56"/>
      <c r="K30" s="94"/>
      <c r="L30" s="55"/>
      <c r="M30" s="69"/>
      <c r="N30" s="33">
        <f t="shared" si="3"/>
        <v>0</v>
      </c>
      <c r="O30" s="23" t="s">
        <v>37</v>
      </c>
      <c r="P30" s="83"/>
      <c r="Q30" s="37">
        <f t="shared" si="1"/>
        <v>0</v>
      </c>
      <c r="R30" s="82"/>
      <c r="S30" s="6"/>
      <c r="T30" s="72">
        <f t="shared" si="2"/>
        <v>0</v>
      </c>
    </row>
    <row r="31" spans="2:20" ht="54.95" customHeight="1" x14ac:dyDescent="0.15">
      <c r="B31" s="67"/>
      <c r="C31" s="48"/>
      <c r="D31" s="49"/>
      <c r="E31" s="50"/>
      <c r="F31" s="51"/>
      <c r="G31" s="52"/>
      <c r="H31" s="53"/>
      <c r="I31" s="45"/>
      <c r="J31" s="56"/>
      <c r="K31" s="94"/>
      <c r="L31" s="55"/>
      <c r="M31" s="69"/>
      <c r="N31" s="33">
        <f t="shared" si="3"/>
        <v>0</v>
      </c>
      <c r="O31" s="23" t="s">
        <v>37</v>
      </c>
      <c r="P31" s="83"/>
      <c r="Q31" s="37">
        <f t="shared" si="1"/>
        <v>0</v>
      </c>
      <c r="R31" s="82"/>
      <c r="S31" s="6"/>
      <c r="T31" s="72">
        <f t="shared" si="2"/>
        <v>0</v>
      </c>
    </row>
    <row r="32" spans="2:20" ht="54.95" customHeight="1" x14ac:dyDescent="0.15">
      <c r="B32" s="67"/>
      <c r="C32" s="48"/>
      <c r="D32" s="49"/>
      <c r="E32" s="50"/>
      <c r="F32" s="51"/>
      <c r="G32" s="52"/>
      <c r="H32" s="53"/>
      <c r="I32" s="45"/>
      <c r="J32" s="56"/>
      <c r="K32" s="94"/>
      <c r="L32" s="55"/>
      <c r="M32" s="69"/>
      <c r="N32" s="33">
        <f t="shared" si="3"/>
        <v>0</v>
      </c>
      <c r="O32" s="23" t="s">
        <v>37</v>
      </c>
      <c r="P32" s="83"/>
      <c r="Q32" s="37">
        <f t="shared" si="1"/>
        <v>0</v>
      </c>
      <c r="R32" s="82"/>
      <c r="S32" s="6"/>
      <c r="T32" s="72">
        <f t="shared" si="2"/>
        <v>0</v>
      </c>
    </row>
    <row r="33" spans="2:20" ht="54.95" customHeight="1" x14ac:dyDescent="0.15">
      <c r="B33" s="67"/>
      <c r="C33" s="48"/>
      <c r="D33" s="49"/>
      <c r="E33" s="50"/>
      <c r="F33" s="51"/>
      <c r="G33" s="52"/>
      <c r="H33" s="53"/>
      <c r="I33" s="45"/>
      <c r="J33" s="56"/>
      <c r="K33" s="94"/>
      <c r="L33" s="55"/>
      <c r="M33" s="69"/>
      <c r="N33" s="33">
        <f t="shared" si="3"/>
        <v>0</v>
      </c>
      <c r="O33" s="23" t="s">
        <v>37</v>
      </c>
      <c r="P33" s="83"/>
      <c r="Q33" s="37">
        <f t="shared" si="1"/>
        <v>0</v>
      </c>
      <c r="R33" s="82"/>
      <c r="S33" s="6"/>
      <c r="T33" s="72">
        <f t="shared" si="2"/>
        <v>0</v>
      </c>
    </row>
    <row r="34" spans="2:20" ht="54.95" customHeight="1" x14ac:dyDescent="0.15">
      <c r="B34" s="67"/>
      <c r="C34" s="48"/>
      <c r="D34" s="49"/>
      <c r="E34" s="50"/>
      <c r="F34" s="51"/>
      <c r="G34" s="52"/>
      <c r="H34" s="53"/>
      <c r="I34" s="45"/>
      <c r="J34" s="56"/>
      <c r="K34" s="94"/>
      <c r="L34" s="55"/>
      <c r="M34" s="69"/>
      <c r="N34" s="33">
        <f t="shared" si="3"/>
        <v>0</v>
      </c>
      <c r="O34" s="23" t="s">
        <v>37</v>
      </c>
      <c r="P34" s="83"/>
      <c r="Q34" s="37">
        <f t="shared" si="1"/>
        <v>0</v>
      </c>
      <c r="R34" s="82"/>
      <c r="S34" s="6"/>
      <c r="T34" s="72">
        <f t="shared" si="2"/>
        <v>0</v>
      </c>
    </row>
    <row r="35" spans="2:20" ht="54.95" customHeight="1" x14ac:dyDescent="0.15">
      <c r="B35" s="67"/>
      <c r="C35" s="48"/>
      <c r="D35" s="49"/>
      <c r="E35" s="50"/>
      <c r="F35" s="51"/>
      <c r="G35" s="52"/>
      <c r="H35" s="53"/>
      <c r="I35" s="45"/>
      <c r="J35" s="56"/>
      <c r="K35" s="94"/>
      <c r="L35" s="55"/>
      <c r="M35" s="69"/>
      <c r="N35" s="33">
        <f t="shared" si="3"/>
        <v>0</v>
      </c>
      <c r="O35" s="23" t="s">
        <v>37</v>
      </c>
      <c r="P35" s="83"/>
      <c r="Q35" s="37">
        <f t="shared" si="1"/>
        <v>0</v>
      </c>
      <c r="R35" s="82"/>
      <c r="S35" s="6"/>
      <c r="T35" s="72">
        <f t="shared" si="2"/>
        <v>0</v>
      </c>
    </row>
    <row r="36" spans="2:20" ht="54.95" customHeight="1" x14ac:dyDescent="0.15">
      <c r="B36" s="67"/>
      <c r="C36" s="48"/>
      <c r="D36" s="49"/>
      <c r="E36" s="50"/>
      <c r="F36" s="51"/>
      <c r="G36" s="52"/>
      <c r="H36" s="53"/>
      <c r="I36" s="45"/>
      <c r="J36" s="56"/>
      <c r="K36" s="94"/>
      <c r="L36" s="55"/>
      <c r="M36" s="69"/>
      <c r="N36" s="33">
        <f t="shared" si="3"/>
        <v>0</v>
      </c>
      <c r="O36" s="23" t="s">
        <v>37</v>
      </c>
      <c r="P36" s="83"/>
      <c r="Q36" s="37">
        <f t="shared" si="1"/>
        <v>0</v>
      </c>
      <c r="R36" s="82"/>
      <c r="S36" s="6"/>
      <c r="T36" s="72">
        <f t="shared" si="2"/>
        <v>0</v>
      </c>
    </row>
    <row r="37" spans="2:20" ht="54.95" customHeight="1" x14ac:dyDescent="0.15">
      <c r="B37" s="67"/>
      <c r="C37" s="48"/>
      <c r="D37" s="49"/>
      <c r="E37" s="50"/>
      <c r="F37" s="51"/>
      <c r="G37" s="52"/>
      <c r="H37" s="53"/>
      <c r="I37" s="45"/>
      <c r="J37" s="56"/>
      <c r="K37" s="94"/>
      <c r="L37" s="55"/>
      <c r="M37" s="69"/>
      <c r="N37" s="33">
        <f t="shared" si="3"/>
        <v>0</v>
      </c>
      <c r="O37" s="23" t="s">
        <v>37</v>
      </c>
      <c r="P37" s="83"/>
      <c r="Q37" s="37">
        <f t="shared" si="1"/>
        <v>0</v>
      </c>
      <c r="R37" s="82"/>
      <c r="S37" s="6"/>
      <c r="T37" s="72">
        <f t="shared" si="2"/>
        <v>0</v>
      </c>
    </row>
    <row r="38" spans="2:20" ht="54.95" customHeight="1" thickBot="1" x14ac:dyDescent="0.2">
      <c r="B38" s="68"/>
      <c r="C38" s="57"/>
      <c r="D38" s="58"/>
      <c r="E38" s="59"/>
      <c r="F38" s="60"/>
      <c r="G38" s="61"/>
      <c r="H38" s="62"/>
      <c r="I38" s="63"/>
      <c r="J38" s="64"/>
      <c r="K38" s="95"/>
      <c r="L38" s="91"/>
      <c r="M38" s="81"/>
      <c r="N38" s="34">
        <f t="shared" si="3"/>
        <v>0</v>
      </c>
      <c r="O38" s="25" t="s">
        <v>37</v>
      </c>
      <c r="P38" s="84"/>
      <c r="Q38" s="85">
        <f t="shared" si="1"/>
        <v>0</v>
      </c>
      <c r="R38" s="86"/>
      <c r="S38" s="15"/>
      <c r="T38" s="72">
        <f t="shared" si="2"/>
        <v>0</v>
      </c>
    </row>
    <row r="39" spans="2:20" ht="54.95" customHeight="1" thickTop="1" x14ac:dyDescent="0.15">
      <c r="B39" s="146"/>
      <c r="C39" s="146"/>
      <c r="D39" s="147"/>
      <c r="E39" s="148"/>
      <c r="F39" s="147"/>
      <c r="G39" s="148"/>
      <c r="H39" s="148"/>
      <c r="I39" s="149"/>
      <c r="J39" s="150"/>
      <c r="K39" s="150"/>
      <c r="L39" s="151" t="s">
        <v>86</v>
      </c>
      <c r="M39" s="152">
        <f>SUMIF(I13:I38,I43,M13:M38)</f>
        <v>4</v>
      </c>
      <c r="N39" s="153">
        <f>SUMIF(I13:I38,I43,N13:N38)</f>
        <v>20000</v>
      </c>
      <c r="O39" s="154" t="s">
        <v>87</v>
      </c>
      <c r="P39" s="155">
        <f>SUMIF(I13:I38,I43,P13:P38)</f>
        <v>0</v>
      </c>
      <c r="Q39" s="156">
        <f>ROUNDDOWN(SUMIF(I13:I38,I43,Q13:Q38),-2)</f>
        <v>0</v>
      </c>
      <c r="R39" s="157"/>
      <c r="S39" s="158"/>
    </row>
    <row r="40" spans="2:20" ht="54.95" customHeight="1" thickBot="1" x14ac:dyDescent="0.2">
      <c r="B40" s="146"/>
      <c r="C40" s="146"/>
      <c r="D40" s="147"/>
      <c r="E40" s="148"/>
      <c r="F40" s="147"/>
      <c r="G40" s="148"/>
      <c r="H40" s="148"/>
      <c r="I40" s="149"/>
      <c r="J40" s="150"/>
      <c r="K40" s="150"/>
      <c r="L40" s="159" t="s">
        <v>88</v>
      </c>
      <c r="M40" s="152">
        <f>SUMIF(I13:I38,I44,M13:M38)</f>
        <v>0</v>
      </c>
      <c r="N40" s="153">
        <f>SUMIF(I13:I38,I44,N13:N38)</f>
        <v>0</v>
      </c>
      <c r="O40" s="160" t="s">
        <v>87</v>
      </c>
      <c r="P40" s="161">
        <f>SUMIF(I13:I38,I44,P13:P38)</f>
        <v>0</v>
      </c>
      <c r="Q40" s="162">
        <f>ROUNDDOWN(SUMIF(I13:I38,I44,Q13:Q38),-2)</f>
        <v>0</v>
      </c>
      <c r="R40" s="163"/>
      <c r="S40" s="164"/>
    </row>
    <row r="41" spans="2:20" ht="54.95" customHeight="1" thickBot="1" x14ac:dyDescent="0.2">
      <c r="B41" s="16"/>
      <c r="C41" s="16"/>
      <c r="D41" s="16"/>
      <c r="E41" s="16"/>
      <c r="F41" s="16"/>
      <c r="G41" s="16"/>
      <c r="H41" s="16"/>
      <c r="I41" s="16"/>
      <c r="J41" s="16"/>
      <c r="K41" s="16"/>
      <c r="L41" s="165" t="s">
        <v>23</v>
      </c>
      <c r="M41" s="166">
        <f>SUM(M39:M40)</f>
        <v>4</v>
      </c>
      <c r="N41" s="167">
        <f>SUM(N39:N40)</f>
        <v>20000</v>
      </c>
      <c r="O41" s="168" t="s">
        <v>87</v>
      </c>
      <c r="P41" s="169">
        <f>SUM(P39:P40)</f>
        <v>0</v>
      </c>
      <c r="Q41" s="170">
        <f>SUM(Q39:Q40)</f>
        <v>0</v>
      </c>
      <c r="R41" s="252" t="s">
        <v>91</v>
      </c>
      <c r="S41" s="253"/>
      <c r="T41" s="72">
        <f t="shared" ref="T41:T45" si="4">ROUNDDOWN(P41*0.35,-2)</f>
        <v>0</v>
      </c>
    </row>
    <row r="42" spans="2:20" x14ac:dyDescent="0.15">
      <c r="L42" s="2"/>
      <c r="M42" s="1"/>
      <c r="N42" s="3"/>
      <c r="R42" s="1"/>
      <c r="T42" s="72">
        <f t="shared" si="4"/>
        <v>0</v>
      </c>
    </row>
    <row r="43" spans="2:20" ht="40.15" customHeight="1" x14ac:dyDescent="0.15">
      <c r="I43" s="72" t="s">
        <v>42</v>
      </c>
      <c r="J43" s="72"/>
      <c r="K43" s="72"/>
      <c r="L43" s="72" t="s">
        <v>13</v>
      </c>
      <c r="M43" s="73"/>
      <c r="N43" s="72"/>
      <c r="O43" s="74"/>
      <c r="P43" s="171">
        <f>SUMIF(I13:I38,I43,P13:P38)</f>
        <v>0</v>
      </c>
      <c r="Q43" s="171">
        <f>SUMIF(I13:I38,I43,Q13:Q38)</f>
        <v>0</v>
      </c>
      <c r="T43" s="72">
        <f t="shared" si="4"/>
        <v>0</v>
      </c>
    </row>
    <row r="44" spans="2:20" ht="40.15" customHeight="1" x14ac:dyDescent="0.15">
      <c r="I44" s="72" t="s">
        <v>44</v>
      </c>
      <c r="J44" s="72"/>
      <c r="K44" s="72"/>
      <c r="L44" s="72" t="s">
        <v>14</v>
      </c>
      <c r="M44" s="73"/>
      <c r="N44" s="72"/>
      <c r="O44" s="74"/>
      <c r="P44" s="171">
        <f>SUMIF(I13:I38,I44,P13:P38)</f>
        <v>0</v>
      </c>
      <c r="Q44" s="171">
        <f>SUMIF(I13:I38,I44,Q13:Q38)</f>
        <v>0</v>
      </c>
      <c r="T44" s="72">
        <f t="shared" si="4"/>
        <v>0</v>
      </c>
    </row>
    <row r="45" spans="2:20" ht="40.15" customHeight="1" x14ac:dyDescent="0.15">
      <c r="T45" s="72">
        <f t="shared" si="4"/>
        <v>0</v>
      </c>
    </row>
  </sheetData>
  <sheetProtection algorithmName="SHA-512" hashValue="wRlgXUpL8pp29Hgy2AJPQei9yeSVXRlgzmq6RNJROARq7XIJhrwVD+sfVYouRPRQKJP3CgvseVocSSKSMRWZjQ==" saltValue="2fTy5nAYhz67NMJfcVq0bA==" spinCount="100000" sheet="1" objects="1" scenarios="1"/>
  <mergeCells count="26">
    <mergeCell ref="C11:C12"/>
    <mergeCell ref="L7:O7"/>
    <mergeCell ref="N11:N12"/>
    <mergeCell ref="P11:P12"/>
    <mergeCell ref="E11:E12"/>
    <mergeCell ref="D11:D12"/>
    <mergeCell ref="J10:K10"/>
    <mergeCell ref="J11:J12"/>
    <mergeCell ref="K11:K12"/>
    <mergeCell ref="B7:I7"/>
    <mergeCell ref="R41:S41"/>
    <mergeCell ref="L5:O6"/>
    <mergeCell ref="S10:S12"/>
    <mergeCell ref="Q7:R7"/>
    <mergeCell ref="B8:Q8"/>
    <mergeCell ref="B9:Q9"/>
    <mergeCell ref="B10:B12"/>
    <mergeCell ref="C10:E10"/>
    <mergeCell ref="F10:F12"/>
    <mergeCell ref="G10:G12"/>
    <mergeCell ref="H10:H12"/>
    <mergeCell ref="I10:I12"/>
    <mergeCell ref="L10:L12"/>
    <mergeCell ref="M10:M12"/>
    <mergeCell ref="O10:O12"/>
    <mergeCell ref="R10:R12"/>
  </mergeCells>
  <phoneticPr fontId="2"/>
  <dataValidations count="6">
    <dataValidation showDropDown="1" showInputMessage="1" showErrorMessage="1" sqref="N13:N40" xr:uid="{00000000-0002-0000-0100-000000000000}"/>
    <dataValidation type="list" allowBlank="1" showInputMessage="1" showErrorMessage="1" sqref="I13:I40" xr:uid="{00000000-0002-0000-0100-000002000000}">
      <formula1>"一般枠,島しょ枠"</formula1>
    </dataValidation>
    <dataValidation showInputMessage="1" showErrorMessage="1" sqref="O13:O40" xr:uid="{00000000-0002-0000-0100-000003000000}"/>
    <dataValidation type="list" allowBlank="1" showInputMessage="1" showErrorMessage="1" sqref="M13:M38" xr:uid="{00000000-0002-0000-0100-000004000000}">
      <formula1>"1,2,3,4,5"</formula1>
    </dataValidation>
    <dataValidation type="list" allowBlank="1" showInputMessage="1" showErrorMessage="1" sqref="R13:R38" xr:uid="{6165EAA4-AB48-47B6-AC27-EF65C3F19711}">
      <formula1>"キャンセル料受領せず,キャンセル料受領した"</formula1>
    </dataValidation>
    <dataValidation type="list" allowBlank="1" showInputMessage="1" showErrorMessage="1" sqref="R39:R40" xr:uid="{8EE649A2-3D39-4940-8455-155062FAD781}">
      <formula1>"65歳以上,基礎疾患,高齢者等の同行者"</formula1>
    </dataValidation>
  </dataValidations>
  <printOptions horizontalCentered="1"/>
  <pageMargins left="0.19685039370078741" right="0.19685039370078741" top="0.39370078740157483" bottom="0.27559055118110237" header="0.31496062992125984" footer="0.31496062992125984"/>
  <pageSetup paperSize="9" scale="2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S39"/>
  <sheetViews>
    <sheetView showGridLines="0" showZeros="0" view="pageBreakPreview" topLeftCell="H10" zoomScale="46" zoomScaleNormal="46" zoomScaleSheetLayoutView="46" workbookViewId="0">
      <selection activeCell="O17" sqref="O17"/>
    </sheetView>
  </sheetViews>
  <sheetFormatPr defaultColWidth="9" defaultRowHeight="11.25" x14ac:dyDescent="0.15"/>
  <cols>
    <col min="1" max="1" width="1.125" style="1" customWidth="1"/>
    <col min="2" max="2" width="10.25" style="1" customWidth="1"/>
    <col min="3" max="4" width="45.75" style="1" customWidth="1"/>
    <col min="5" max="5" width="30.75" style="1" customWidth="1"/>
    <col min="6" max="6" width="24.25" style="1" customWidth="1"/>
    <col min="7" max="7" width="19.25" style="1" customWidth="1"/>
    <col min="8" max="8" width="21.75" style="1" customWidth="1"/>
    <col min="9" max="9" width="16.625" style="1" customWidth="1"/>
    <col min="10" max="10" width="22.125" style="1" customWidth="1"/>
    <col min="11" max="11" width="46.5" style="1" customWidth="1"/>
    <col min="12" max="12" width="13.375" style="2" customWidth="1"/>
    <col min="13" max="13" width="32.625" style="1" customWidth="1"/>
    <col min="14" max="14" width="16.125" style="17" customWidth="1"/>
    <col min="15" max="15" width="40.75" style="3" customWidth="1"/>
    <col min="16" max="16" width="51" style="3" customWidth="1"/>
    <col min="17" max="17" width="41.5" style="3" customWidth="1"/>
    <col min="18" max="18" width="28.5" style="1" customWidth="1"/>
    <col min="19" max="19" width="14.375" style="1" customWidth="1"/>
    <col min="20" max="16384" width="9" style="1"/>
  </cols>
  <sheetData>
    <row r="1" spans="2:19" ht="126" customHeight="1" x14ac:dyDescent="0.15"/>
    <row r="2" spans="2:19" ht="36" customHeight="1" x14ac:dyDescent="0.15">
      <c r="B2" s="24" t="s">
        <v>27</v>
      </c>
      <c r="C2" s="18"/>
      <c r="D2" s="18"/>
      <c r="E2" s="18"/>
      <c r="F2" s="18"/>
      <c r="G2" s="18"/>
      <c r="H2" s="18"/>
      <c r="I2" s="18"/>
      <c r="J2" s="18"/>
      <c r="K2" s="18"/>
      <c r="L2" s="19"/>
      <c r="M2" s="20"/>
      <c r="N2" s="21"/>
      <c r="O2" s="22"/>
      <c r="P2" s="22"/>
      <c r="Q2" s="22"/>
      <c r="R2" s="71"/>
    </row>
    <row r="3" spans="2:19" s="112" customFormat="1" ht="39.950000000000003" customHeight="1" x14ac:dyDescent="0.15">
      <c r="B3" s="96" t="s">
        <v>1</v>
      </c>
      <c r="C3" s="97"/>
      <c r="D3" s="97"/>
      <c r="E3" s="97"/>
      <c r="F3" s="97"/>
      <c r="G3" s="97"/>
      <c r="H3" s="97"/>
      <c r="I3" s="97"/>
      <c r="J3" s="97"/>
      <c r="K3" s="97"/>
      <c r="L3" s="97"/>
      <c r="M3" s="97"/>
      <c r="N3" s="97"/>
      <c r="O3" s="97"/>
      <c r="P3" s="97"/>
      <c r="Q3" s="97"/>
    </row>
    <row r="4" spans="2:19" s="112" customFormat="1" ht="39.950000000000003" customHeight="1" x14ac:dyDescent="0.15">
      <c r="B4" s="96" t="s">
        <v>34</v>
      </c>
      <c r="C4" s="97"/>
      <c r="D4" s="97"/>
      <c r="E4" s="97"/>
      <c r="F4" s="97"/>
      <c r="G4" s="97"/>
      <c r="H4" s="97"/>
      <c r="I4" s="97"/>
      <c r="J4" s="97"/>
      <c r="K4" s="97"/>
      <c r="L4" s="97"/>
      <c r="M4" s="97"/>
      <c r="N4" s="97"/>
      <c r="O4" s="97"/>
      <c r="P4" s="97"/>
      <c r="Q4" s="97"/>
    </row>
    <row r="5" spans="2:19" s="112" customFormat="1" ht="39.950000000000003" customHeight="1" x14ac:dyDescent="0.15">
      <c r="B5" s="96" t="s">
        <v>51</v>
      </c>
      <c r="C5" s="97"/>
      <c r="D5" s="97"/>
      <c r="E5" s="97"/>
      <c r="F5" s="97"/>
      <c r="G5" s="97"/>
      <c r="H5" s="97"/>
      <c r="I5" s="97"/>
      <c r="J5" s="97"/>
      <c r="K5" s="97"/>
      <c r="L5" s="97"/>
      <c r="M5" s="97"/>
      <c r="N5" s="97"/>
      <c r="O5" s="97"/>
      <c r="P5" s="97"/>
      <c r="Q5" s="98"/>
    </row>
    <row r="6" spans="2:19" s="112" customFormat="1" ht="39.950000000000003" customHeight="1" x14ac:dyDescent="0.15">
      <c r="B6" s="99" t="s">
        <v>55</v>
      </c>
      <c r="C6" s="99"/>
      <c r="D6" s="99"/>
      <c r="E6" s="99"/>
      <c r="F6" s="99"/>
      <c r="G6" s="99"/>
      <c r="H6" s="99"/>
      <c r="I6" s="99"/>
      <c r="J6" s="99"/>
      <c r="K6" s="99"/>
      <c r="L6" s="99"/>
      <c r="M6" s="99"/>
      <c r="N6" s="100"/>
      <c r="O6" s="101"/>
      <c r="P6" s="101"/>
      <c r="Q6" s="98"/>
    </row>
    <row r="7" spans="2:19" s="112" customFormat="1" ht="45" customHeight="1" x14ac:dyDescent="0.15">
      <c r="B7" s="103"/>
      <c r="C7" s="103"/>
      <c r="D7" s="102"/>
      <c r="E7" s="102"/>
      <c r="F7" s="102"/>
      <c r="G7" s="102"/>
      <c r="H7" s="102"/>
      <c r="I7" s="102"/>
      <c r="J7" s="102"/>
      <c r="K7" s="317" t="s">
        <v>57</v>
      </c>
      <c r="L7" s="317"/>
      <c r="M7" s="317"/>
      <c r="N7" s="317"/>
      <c r="O7" s="103"/>
      <c r="P7" s="309"/>
      <c r="Q7" s="309"/>
    </row>
    <row r="8" spans="2:19" ht="15" customHeight="1" x14ac:dyDescent="0.15">
      <c r="B8" s="261"/>
      <c r="C8" s="261"/>
      <c r="D8" s="261"/>
      <c r="E8" s="261"/>
      <c r="F8" s="261"/>
      <c r="G8" s="261"/>
      <c r="H8" s="261"/>
      <c r="I8" s="261"/>
      <c r="J8" s="261"/>
      <c r="K8" s="261"/>
      <c r="L8" s="261"/>
      <c r="M8" s="261"/>
      <c r="N8" s="261"/>
      <c r="O8" s="261"/>
      <c r="P8" s="261"/>
      <c r="Q8" s="7"/>
    </row>
    <row r="9" spans="2:19" ht="19.5" customHeight="1" thickBot="1" x14ac:dyDescent="0.2">
      <c r="B9" s="260"/>
      <c r="C9" s="261"/>
      <c r="D9" s="261"/>
      <c r="E9" s="261"/>
      <c r="F9" s="261"/>
      <c r="G9" s="261"/>
      <c r="H9" s="261"/>
      <c r="I9" s="261"/>
      <c r="J9" s="261"/>
      <c r="K9" s="261"/>
      <c r="L9" s="261"/>
      <c r="M9" s="261"/>
      <c r="N9" s="261"/>
      <c r="O9" s="261"/>
      <c r="P9" s="261"/>
      <c r="Q9" s="4"/>
    </row>
    <row r="10" spans="2:19" ht="57.75" customHeight="1" thickBot="1" x14ac:dyDescent="0.2">
      <c r="B10" s="262" t="s">
        <v>2</v>
      </c>
      <c r="C10" s="265" t="s">
        <v>56</v>
      </c>
      <c r="D10" s="266"/>
      <c r="E10" s="267"/>
      <c r="F10" s="268" t="s">
        <v>32</v>
      </c>
      <c r="G10" s="271" t="s">
        <v>65</v>
      </c>
      <c r="H10" s="274" t="s">
        <v>89</v>
      </c>
      <c r="I10" s="277" t="s">
        <v>24</v>
      </c>
      <c r="J10" s="310" t="s">
        <v>53</v>
      </c>
      <c r="K10" s="313" t="s">
        <v>54</v>
      </c>
      <c r="L10" s="283" t="s">
        <v>38</v>
      </c>
      <c r="M10" s="70" t="s">
        <v>30</v>
      </c>
      <c r="N10" s="286" t="s">
        <v>25</v>
      </c>
      <c r="O10" s="35" t="s">
        <v>52</v>
      </c>
      <c r="P10" s="36" t="s">
        <v>31</v>
      </c>
      <c r="Q10" s="289" t="s">
        <v>59</v>
      </c>
      <c r="R10" s="255" t="s">
        <v>22</v>
      </c>
    </row>
    <row r="11" spans="2:19" ht="57.75" customHeight="1" x14ac:dyDescent="0.15">
      <c r="B11" s="263"/>
      <c r="C11" s="292" t="s">
        <v>21</v>
      </c>
      <c r="D11" s="300" t="s">
        <v>20</v>
      </c>
      <c r="E11" s="298" t="s">
        <v>19</v>
      </c>
      <c r="F11" s="269"/>
      <c r="G11" s="272"/>
      <c r="H11" s="275"/>
      <c r="I11" s="278"/>
      <c r="J11" s="311"/>
      <c r="K11" s="314"/>
      <c r="L11" s="284"/>
      <c r="M11" s="294" t="s">
        <v>29</v>
      </c>
      <c r="N11" s="287"/>
      <c r="O11" s="296" t="s">
        <v>50</v>
      </c>
      <c r="P11" s="36" t="s">
        <v>58</v>
      </c>
      <c r="Q11" s="290"/>
      <c r="R11" s="256"/>
    </row>
    <row r="12" spans="2:19" ht="105" customHeight="1" thickBot="1" x14ac:dyDescent="0.2">
      <c r="B12" s="264"/>
      <c r="C12" s="293"/>
      <c r="D12" s="301"/>
      <c r="E12" s="299"/>
      <c r="F12" s="270"/>
      <c r="G12" s="273"/>
      <c r="H12" s="276"/>
      <c r="I12" s="279"/>
      <c r="J12" s="312"/>
      <c r="K12" s="315"/>
      <c r="L12" s="316"/>
      <c r="M12" s="295"/>
      <c r="N12" s="288"/>
      <c r="O12" s="297"/>
      <c r="P12" s="172" t="s">
        <v>92</v>
      </c>
      <c r="Q12" s="291"/>
      <c r="R12" s="257"/>
    </row>
    <row r="13" spans="2:19" ht="54.95" customHeight="1" thickTop="1" x14ac:dyDescent="0.15">
      <c r="B13" s="66"/>
      <c r="C13" s="39"/>
      <c r="D13" s="40"/>
      <c r="E13" s="41"/>
      <c r="F13" s="42"/>
      <c r="G13" s="43"/>
      <c r="H13" s="44"/>
      <c r="I13" s="45" t="s">
        <v>41</v>
      </c>
      <c r="J13" s="46"/>
      <c r="K13" s="47"/>
      <c r="L13" s="69">
        <v>1</v>
      </c>
      <c r="M13" s="33">
        <f>SUM(L13)*2500</f>
        <v>2500</v>
      </c>
      <c r="N13" s="23" t="s">
        <v>28</v>
      </c>
      <c r="O13" s="38"/>
      <c r="P13" s="37">
        <f>MIN(S13,M13)</f>
        <v>0</v>
      </c>
      <c r="Q13" s="82"/>
      <c r="R13" s="5"/>
      <c r="S13" s="72">
        <f>ROUNDDOWN(O13*0.35,0)</f>
        <v>0</v>
      </c>
    </row>
    <row r="14" spans="2:19" ht="54.95" customHeight="1" x14ac:dyDescent="0.15">
      <c r="B14" s="67"/>
      <c r="C14" s="48"/>
      <c r="D14" s="49"/>
      <c r="E14" s="50"/>
      <c r="F14" s="51"/>
      <c r="G14" s="52"/>
      <c r="H14" s="53"/>
      <c r="I14" s="45" t="s">
        <v>43</v>
      </c>
      <c r="J14" s="54"/>
      <c r="K14" s="55"/>
      <c r="L14" s="69">
        <v>1</v>
      </c>
      <c r="M14" s="33">
        <f>SUM(L14)*2500</f>
        <v>2500</v>
      </c>
      <c r="N14" s="23" t="s">
        <v>37</v>
      </c>
      <c r="O14" s="83"/>
      <c r="P14" s="37">
        <f>MIN(S14,M14)</f>
        <v>0</v>
      </c>
      <c r="Q14" s="82"/>
      <c r="R14" s="6"/>
      <c r="S14" s="72">
        <f t="shared" ref="S14:S32" si="0">ROUNDDOWN(O14*0.35,0)</f>
        <v>0</v>
      </c>
    </row>
    <row r="15" spans="2:19" ht="54.95" customHeight="1" x14ac:dyDescent="0.15">
      <c r="B15" s="67"/>
      <c r="C15" s="48"/>
      <c r="D15" s="49"/>
      <c r="E15" s="50"/>
      <c r="F15" s="51"/>
      <c r="G15" s="52"/>
      <c r="H15" s="53"/>
      <c r="I15" s="45" t="s">
        <v>41</v>
      </c>
      <c r="J15" s="54"/>
      <c r="K15" s="55"/>
      <c r="L15" s="69">
        <v>1</v>
      </c>
      <c r="M15" s="33">
        <f t="shared" ref="M15:M32" si="1">SUM(L15)*2500</f>
        <v>2500</v>
      </c>
      <c r="N15" s="23" t="s">
        <v>37</v>
      </c>
      <c r="O15" s="83"/>
      <c r="P15" s="37">
        <f t="shared" ref="P15:P32" si="2">MIN(S15,M15)</f>
        <v>0</v>
      </c>
      <c r="Q15" s="82"/>
      <c r="R15" s="6"/>
      <c r="S15" s="72">
        <f t="shared" si="0"/>
        <v>0</v>
      </c>
    </row>
    <row r="16" spans="2:19" ht="54.95" customHeight="1" x14ac:dyDescent="0.15">
      <c r="B16" s="67"/>
      <c r="C16" s="48"/>
      <c r="D16" s="49"/>
      <c r="E16" s="50"/>
      <c r="F16" s="51"/>
      <c r="G16" s="52"/>
      <c r="H16" s="53"/>
      <c r="I16" s="45" t="s">
        <v>43</v>
      </c>
      <c r="J16" s="54"/>
      <c r="K16" s="55"/>
      <c r="L16" s="69">
        <v>1</v>
      </c>
      <c r="M16" s="33">
        <f t="shared" si="1"/>
        <v>2500</v>
      </c>
      <c r="N16" s="23" t="s">
        <v>37</v>
      </c>
      <c r="O16" s="83"/>
      <c r="P16" s="37">
        <f t="shared" si="2"/>
        <v>0</v>
      </c>
      <c r="Q16" s="82"/>
      <c r="R16" s="6"/>
      <c r="S16" s="72">
        <f t="shared" si="0"/>
        <v>0</v>
      </c>
    </row>
    <row r="17" spans="2:19" ht="54.95" customHeight="1" x14ac:dyDescent="0.15">
      <c r="B17" s="67"/>
      <c r="C17" s="48"/>
      <c r="D17" s="49"/>
      <c r="E17" s="50"/>
      <c r="F17" s="51"/>
      <c r="G17" s="52"/>
      <c r="H17" s="53"/>
      <c r="I17" s="45" t="s">
        <v>41</v>
      </c>
      <c r="J17" s="54"/>
      <c r="K17" s="55"/>
      <c r="L17" s="69">
        <v>1</v>
      </c>
      <c r="M17" s="33">
        <f t="shared" si="1"/>
        <v>2500</v>
      </c>
      <c r="N17" s="23" t="s">
        <v>37</v>
      </c>
      <c r="O17" s="83"/>
      <c r="P17" s="37">
        <f t="shared" si="2"/>
        <v>0</v>
      </c>
      <c r="Q17" s="82"/>
      <c r="R17" s="6"/>
      <c r="S17" s="72">
        <f t="shared" si="0"/>
        <v>0</v>
      </c>
    </row>
    <row r="18" spans="2:19" ht="54.95" customHeight="1" x14ac:dyDescent="0.15">
      <c r="B18" s="67"/>
      <c r="C18" s="48"/>
      <c r="D18" s="49"/>
      <c r="E18" s="50"/>
      <c r="F18" s="51"/>
      <c r="G18" s="52"/>
      <c r="H18" s="53"/>
      <c r="I18" s="45"/>
      <c r="J18" s="54"/>
      <c r="K18" s="55"/>
      <c r="L18" s="69"/>
      <c r="M18" s="33">
        <f t="shared" si="1"/>
        <v>0</v>
      </c>
      <c r="N18" s="23" t="s">
        <v>37</v>
      </c>
      <c r="O18" s="83"/>
      <c r="P18" s="37">
        <f t="shared" si="2"/>
        <v>0</v>
      </c>
      <c r="Q18" s="82"/>
      <c r="R18" s="6"/>
      <c r="S18" s="72">
        <f t="shared" si="0"/>
        <v>0</v>
      </c>
    </row>
    <row r="19" spans="2:19" ht="54.95" customHeight="1" x14ac:dyDescent="0.15">
      <c r="B19" s="67"/>
      <c r="C19" s="48"/>
      <c r="D19" s="49"/>
      <c r="E19" s="50"/>
      <c r="F19" s="51"/>
      <c r="G19" s="52"/>
      <c r="H19" s="53"/>
      <c r="I19" s="45"/>
      <c r="J19" s="56"/>
      <c r="K19" s="55"/>
      <c r="L19" s="69"/>
      <c r="M19" s="33">
        <f t="shared" si="1"/>
        <v>0</v>
      </c>
      <c r="N19" s="23" t="s">
        <v>37</v>
      </c>
      <c r="O19" s="83"/>
      <c r="P19" s="37">
        <f t="shared" si="2"/>
        <v>0</v>
      </c>
      <c r="Q19" s="82"/>
      <c r="R19" s="6"/>
      <c r="S19" s="72">
        <f t="shared" si="0"/>
        <v>0</v>
      </c>
    </row>
    <row r="20" spans="2:19" ht="54.95" customHeight="1" x14ac:dyDescent="0.15">
      <c r="B20" s="67"/>
      <c r="C20" s="48"/>
      <c r="D20" s="49"/>
      <c r="E20" s="50"/>
      <c r="F20" s="51"/>
      <c r="G20" s="52"/>
      <c r="H20" s="53"/>
      <c r="I20" s="45"/>
      <c r="J20" s="56"/>
      <c r="K20" s="55"/>
      <c r="L20" s="69"/>
      <c r="M20" s="33">
        <f t="shared" si="1"/>
        <v>0</v>
      </c>
      <c r="N20" s="23" t="s">
        <v>37</v>
      </c>
      <c r="O20" s="83"/>
      <c r="P20" s="37">
        <f t="shared" si="2"/>
        <v>0</v>
      </c>
      <c r="Q20" s="82"/>
      <c r="R20" s="6"/>
      <c r="S20" s="72">
        <f t="shared" si="0"/>
        <v>0</v>
      </c>
    </row>
    <row r="21" spans="2:19" ht="54.95" customHeight="1" x14ac:dyDescent="0.15">
      <c r="B21" s="67"/>
      <c r="C21" s="48"/>
      <c r="D21" s="49"/>
      <c r="E21" s="50"/>
      <c r="F21" s="51"/>
      <c r="G21" s="52"/>
      <c r="H21" s="53"/>
      <c r="I21" s="45"/>
      <c r="J21" s="56"/>
      <c r="K21" s="55"/>
      <c r="L21" s="69"/>
      <c r="M21" s="33">
        <f t="shared" si="1"/>
        <v>0</v>
      </c>
      <c r="N21" s="23" t="s">
        <v>37</v>
      </c>
      <c r="O21" s="83"/>
      <c r="P21" s="37">
        <f t="shared" si="2"/>
        <v>0</v>
      </c>
      <c r="Q21" s="82"/>
      <c r="R21" s="6"/>
      <c r="S21" s="72">
        <f t="shared" si="0"/>
        <v>0</v>
      </c>
    </row>
    <row r="22" spans="2:19" ht="54.95" customHeight="1" x14ac:dyDescent="0.15">
      <c r="B22" s="67"/>
      <c r="C22" s="48"/>
      <c r="D22" s="49"/>
      <c r="E22" s="50"/>
      <c r="F22" s="51"/>
      <c r="G22" s="52"/>
      <c r="H22" s="53"/>
      <c r="I22" s="45"/>
      <c r="J22" s="56"/>
      <c r="K22" s="55"/>
      <c r="L22" s="69"/>
      <c r="M22" s="33">
        <f t="shared" si="1"/>
        <v>0</v>
      </c>
      <c r="N22" s="23" t="s">
        <v>37</v>
      </c>
      <c r="O22" s="83"/>
      <c r="P22" s="37">
        <f t="shared" si="2"/>
        <v>0</v>
      </c>
      <c r="Q22" s="82"/>
      <c r="R22" s="6"/>
      <c r="S22" s="72">
        <f t="shared" si="0"/>
        <v>0</v>
      </c>
    </row>
    <row r="23" spans="2:19" ht="54.95" customHeight="1" x14ac:dyDescent="0.15">
      <c r="B23" s="67"/>
      <c r="C23" s="48"/>
      <c r="D23" s="49"/>
      <c r="E23" s="50"/>
      <c r="F23" s="51"/>
      <c r="G23" s="52"/>
      <c r="H23" s="53"/>
      <c r="I23" s="45"/>
      <c r="J23" s="56"/>
      <c r="K23" s="55"/>
      <c r="L23" s="69"/>
      <c r="M23" s="33">
        <f t="shared" si="1"/>
        <v>0</v>
      </c>
      <c r="N23" s="23" t="s">
        <v>37</v>
      </c>
      <c r="O23" s="83"/>
      <c r="P23" s="37">
        <f t="shared" si="2"/>
        <v>0</v>
      </c>
      <c r="Q23" s="82"/>
      <c r="R23" s="6"/>
      <c r="S23" s="72">
        <f t="shared" si="0"/>
        <v>0</v>
      </c>
    </row>
    <row r="24" spans="2:19" ht="54.95" customHeight="1" x14ac:dyDescent="0.15">
      <c r="B24" s="67"/>
      <c r="C24" s="48"/>
      <c r="D24" s="49"/>
      <c r="E24" s="50"/>
      <c r="F24" s="51"/>
      <c r="G24" s="52"/>
      <c r="H24" s="53"/>
      <c r="I24" s="45"/>
      <c r="J24" s="56"/>
      <c r="K24" s="55"/>
      <c r="L24" s="69"/>
      <c r="M24" s="33">
        <f t="shared" si="1"/>
        <v>0</v>
      </c>
      <c r="N24" s="23" t="s">
        <v>37</v>
      </c>
      <c r="O24" s="83"/>
      <c r="P24" s="37">
        <f t="shared" si="2"/>
        <v>0</v>
      </c>
      <c r="Q24" s="82"/>
      <c r="R24" s="6"/>
      <c r="S24" s="72">
        <f t="shared" si="0"/>
        <v>0</v>
      </c>
    </row>
    <row r="25" spans="2:19" ht="54.95" customHeight="1" x14ac:dyDescent="0.15">
      <c r="B25" s="67"/>
      <c r="C25" s="48"/>
      <c r="D25" s="49"/>
      <c r="E25" s="50"/>
      <c r="F25" s="51"/>
      <c r="G25" s="52"/>
      <c r="H25" s="53"/>
      <c r="I25" s="45"/>
      <c r="J25" s="56"/>
      <c r="K25" s="55"/>
      <c r="L25" s="69"/>
      <c r="M25" s="33">
        <f t="shared" si="1"/>
        <v>0</v>
      </c>
      <c r="N25" s="23" t="s">
        <v>37</v>
      </c>
      <c r="O25" s="83"/>
      <c r="P25" s="37">
        <f t="shared" si="2"/>
        <v>0</v>
      </c>
      <c r="Q25" s="82"/>
      <c r="R25" s="6"/>
      <c r="S25" s="72">
        <f t="shared" si="0"/>
        <v>0</v>
      </c>
    </row>
    <row r="26" spans="2:19" ht="54.95" customHeight="1" x14ac:dyDescent="0.15">
      <c r="B26" s="67"/>
      <c r="C26" s="48"/>
      <c r="D26" s="49"/>
      <c r="E26" s="50"/>
      <c r="F26" s="51"/>
      <c r="G26" s="52"/>
      <c r="H26" s="53"/>
      <c r="I26" s="45"/>
      <c r="J26" s="56"/>
      <c r="K26" s="55"/>
      <c r="L26" s="69"/>
      <c r="M26" s="33">
        <f t="shared" si="1"/>
        <v>0</v>
      </c>
      <c r="N26" s="23" t="s">
        <v>37</v>
      </c>
      <c r="O26" s="83"/>
      <c r="P26" s="37">
        <f t="shared" si="2"/>
        <v>0</v>
      </c>
      <c r="Q26" s="82"/>
      <c r="R26" s="6"/>
      <c r="S26" s="72">
        <f t="shared" si="0"/>
        <v>0</v>
      </c>
    </row>
    <row r="27" spans="2:19" ht="54.95" customHeight="1" x14ac:dyDescent="0.15">
      <c r="B27" s="67"/>
      <c r="C27" s="48"/>
      <c r="D27" s="49"/>
      <c r="E27" s="50"/>
      <c r="F27" s="51"/>
      <c r="G27" s="52"/>
      <c r="H27" s="53"/>
      <c r="I27" s="45"/>
      <c r="J27" s="56"/>
      <c r="K27" s="55"/>
      <c r="L27" s="69"/>
      <c r="M27" s="33">
        <f t="shared" si="1"/>
        <v>0</v>
      </c>
      <c r="N27" s="23" t="s">
        <v>37</v>
      </c>
      <c r="O27" s="83"/>
      <c r="P27" s="37">
        <f t="shared" si="2"/>
        <v>0</v>
      </c>
      <c r="Q27" s="82"/>
      <c r="R27" s="6"/>
      <c r="S27" s="72">
        <f t="shared" si="0"/>
        <v>0</v>
      </c>
    </row>
    <row r="28" spans="2:19" ht="54.95" customHeight="1" x14ac:dyDescent="0.15">
      <c r="B28" s="67"/>
      <c r="C28" s="48"/>
      <c r="D28" s="49"/>
      <c r="E28" s="50"/>
      <c r="F28" s="51"/>
      <c r="G28" s="52"/>
      <c r="H28" s="53"/>
      <c r="I28" s="45"/>
      <c r="J28" s="56"/>
      <c r="K28" s="55"/>
      <c r="L28" s="69"/>
      <c r="M28" s="33">
        <f t="shared" si="1"/>
        <v>0</v>
      </c>
      <c r="N28" s="23" t="s">
        <v>37</v>
      </c>
      <c r="O28" s="83"/>
      <c r="P28" s="37">
        <f t="shared" si="2"/>
        <v>0</v>
      </c>
      <c r="Q28" s="82"/>
      <c r="R28" s="6"/>
      <c r="S28" s="72">
        <f t="shared" si="0"/>
        <v>0</v>
      </c>
    </row>
    <row r="29" spans="2:19" ht="54.95" customHeight="1" x14ac:dyDescent="0.15">
      <c r="B29" s="67"/>
      <c r="C29" s="48"/>
      <c r="D29" s="49"/>
      <c r="E29" s="50"/>
      <c r="F29" s="51"/>
      <c r="G29" s="52"/>
      <c r="H29" s="53"/>
      <c r="I29" s="45"/>
      <c r="J29" s="56"/>
      <c r="K29" s="55"/>
      <c r="L29" s="69"/>
      <c r="M29" s="33">
        <f t="shared" si="1"/>
        <v>0</v>
      </c>
      <c r="N29" s="23" t="s">
        <v>37</v>
      </c>
      <c r="O29" s="83"/>
      <c r="P29" s="37">
        <f t="shared" si="2"/>
        <v>0</v>
      </c>
      <c r="Q29" s="82"/>
      <c r="R29" s="6"/>
      <c r="S29" s="72">
        <f t="shared" si="0"/>
        <v>0</v>
      </c>
    </row>
    <row r="30" spans="2:19" ht="54.95" customHeight="1" x14ac:dyDescent="0.15">
      <c r="B30" s="67"/>
      <c r="C30" s="48"/>
      <c r="D30" s="49"/>
      <c r="E30" s="50"/>
      <c r="F30" s="51"/>
      <c r="G30" s="52"/>
      <c r="H30" s="53"/>
      <c r="I30" s="45"/>
      <c r="J30" s="56"/>
      <c r="K30" s="55"/>
      <c r="L30" s="69"/>
      <c r="M30" s="33">
        <f t="shared" si="1"/>
        <v>0</v>
      </c>
      <c r="N30" s="23" t="s">
        <v>37</v>
      </c>
      <c r="O30" s="83"/>
      <c r="P30" s="37">
        <f t="shared" si="2"/>
        <v>0</v>
      </c>
      <c r="Q30" s="82"/>
      <c r="R30" s="6"/>
      <c r="S30" s="72">
        <f t="shared" si="0"/>
        <v>0</v>
      </c>
    </row>
    <row r="31" spans="2:19" ht="54.95" customHeight="1" x14ac:dyDescent="0.15">
      <c r="B31" s="67"/>
      <c r="C31" s="48"/>
      <c r="D31" s="49"/>
      <c r="E31" s="50"/>
      <c r="F31" s="51"/>
      <c r="G31" s="52"/>
      <c r="H31" s="53"/>
      <c r="I31" s="45"/>
      <c r="J31" s="56"/>
      <c r="K31" s="55"/>
      <c r="L31" s="69"/>
      <c r="M31" s="33">
        <f t="shared" si="1"/>
        <v>0</v>
      </c>
      <c r="N31" s="23" t="s">
        <v>37</v>
      </c>
      <c r="O31" s="83"/>
      <c r="P31" s="37">
        <f t="shared" si="2"/>
        <v>0</v>
      </c>
      <c r="Q31" s="82"/>
      <c r="R31" s="6"/>
      <c r="S31" s="72">
        <f t="shared" si="0"/>
        <v>0</v>
      </c>
    </row>
    <row r="32" spans="2:19" ht="54.95" customHeight="1" thickBot="1" x14ac:dyDescent="0.2">
      <c r="B32" s="68"/>
      <c r="C32" s="57"/>
      <c r="D32" s="58"/>
      <c r="E32" s="59"/>
      <c r="F32" s="60"/>
      <c r="G32" s="61"/>
      <c r="H32" s="62"/>
      <c r="I32" s="63"/>
      <c r="J32" s="64"/>
      <c r="K32" s="65"/>
      <c r="L32" s="81"/>
      <c r="M32" s="34">
        <f t="shared" si="1"/>
        <v>0</v>
      </c>
      <c r="N32" s="25" t="s">
        <v>37</v>
      </c>
      <c r="O32" s="84"/>
      <c r="P32" s="85">
        <f t="shared" si="2"/>
        <v>0</v>
      </c>
      <c r="Q32" s="86"/>
      <c r="R32" s="15"/>
      <c r="S32" s="72">
        <f t="shared" si="0"/>
        <v>0</v>
      </c>
    </row>
    <row r="33" spans="2:19" ht="54.95" customHeight="1" thickTop="1" x14ac:dyDescent="0.15">
      <c r="B33" s="146"/>
      <c r="C33" s="146"/>
      <c r="D33" s="147"/>
      <c r="E33" s="148"/>
      <c r="F33" s="147"/>
      <c r="G33" s="148"/>
      <c r="H33" s="148"/>
      <c r="I33" s="149"/>
      <c r="J33" s="150"/>
      <c r="K33" s="151" t="s">
        <v>86</v>
      </c>
      <c r="L33" s="152">
        <f>SUMIF(I13:I32,I37,L13:L32)</f>
        <v>3</v>
      </c>
      <c r="M33" s="153">
        <f>SUMIF(I13:I32,I37,M13:M32)</f>
        <v>7500</v>
      </c>
      <c r="N33" s="154" t="s">
        <v>87</v>
      </c>
      <c r="O33" s="155">
        <f>SUMIF(I13:I32,I37,O13:O32)</f>
        <v>0</v>
      </c>
      <c r="P33" s="156">
        <f>ROUNDDOWN(SUMIF(I13:I32,I37,P13:P32),-2)</f>
        <v>0</v>
      </c>
      <c r="Q33" s="157"/>
      <c r="R33" s="158"/>
      <c r="S33" s="72"/>
    </row>
    <row r="34" spans="2:19" ht="54.95" customHeight="1" thickBot="1" x14ac:dyDescent="0.2">
      <c r="B34" s="146"/>
      <c r="C34" s="146"/>
      <c r="D34" s="147"/>
      <c r="E34" s="148"/>
      <c r="F34" s="147"/>
      <c r="G34" s="148"/>
      <c r="H34" s="148"/>
      <c r="I34" s="149"/>
      <c r="J34" s="150"/>
      <c r="K34" s="159" t="s">
        <v>88</v>
      </c>
      <c r="L34" s="152">
        <f>SUMIF(I13:I32,I38,L13:L32)</f>
        <v>2</v>
      </c>
      <c r="M34" s="153">
        <f>SUMIF(I13:I32,I38,M13:M32)</f>
        <v>5000</v>
      </c>
      <c r="N34" s="160" t="s">
        <v>87</v>
      </c>
      <c r="O34" s="161">
        <f>SUMIF(I13:I32,I38,O13:O32)</f>
        <v>0</v>
      </c>
      <c r="P34" s="162">
        <f>ROUNDDOWN(SUMIF(I13:I32,I38,P13:P32),-2)</f>
        <v>0</v>
      </c>
      <c r="Q34" s="163"/>
      <c r="R34" s="164"/>
      <c r="S34" s="72"/>
    </row>
    <row r="35" spans="2:19" ht="54.95" customHeight="1" thickBot="1" x14ac:dyDescent="0.2">
      <c r="B35" s="16"/>
      <c r="C35" s="16"/>
      <c r="D35" s="16"/>
      <c r="E35" s="16"/>
      <c r="F35" s="16"/>
      <c r="G35" s="16"/>
      <c r="H35" s="16"/>
      <c r="I35" s="16"/>
      <c r="J35" s="16"/>
      <c r="K35" s="165" t="s">
        <v>23</v>
      </c>
      <c r="L35" s="166">
        <f>SUM(L33:L34)</f>
        <v>5</v>
      </c>
      <c r="M35" s="167">
        <f>SUM(M33:M34)</f>
        <v>12500</v>
      </c>
      <c r="N35" s="168" t="s">
        <v>87</v>
      </c>
      <c r="O35" s="169">
        <f>SUM(O33:O34)</f>
        <v>0</v>
      </c>
      <c r="P35" s="170">
        <f>SUM(P33:P34)</f>
        <v>0</v>
      </c>
      <c r="Q35" s="252" t="s">
        <v>91</v>
      </c>
      <c r="R35" s="253"/>
      <c r="S35" s="72"/>
    </row>
    <row r="36" spans="2:19" x14ac:dyDescent="0.15">
      <c r="K36" s="2"/>
      <c r="L36" s="1"/>
      <c r="M36" s="3"/>
      <c r="Q36" s="1"/>
    </row>
    <row r="37" spans="2:19" ht="40.15" customHeight="1" x14ac:dyDescent="0.15">
      <c r="I37" s="72" t="s">
        <v>41</v>
      </c>
      <c r="J37" s="72"/>
      <c r="K37" s="72" t="s">
        <v>39</v>
      </c>
      <c r="L37" s="73"/>
      <c r="M37" s="72"/>
      <c r="N37" s="74"/>
      <c r="O37" s="171">
        <f>SUMIF(I13:I32,I37,O13:O32)</f>
        <v>0</v>
      </c>
      <c r="P37" s="171">
        <f>SUMIF(I13:I32,I37,P13:P32)</f>
        <v>0</v>
      </c>
    </row>
    <row r="38" spans="2:19" ht="40.15" customHeight="1" x14ac:dyDescent="0.15">
      <c r="I38" s="72" t="s">
        <v>43</v>
      </c>
      <c r="J38" s="72"/>
      <c r="K38" s="72" t="s">
        <v>40</v>
      </c>
      <c r="L38" s="73"/>
      <c r="M38" s="72"/>
      <c r="N38" s="74"/>
      <c r="O38" s="171">
        <f>SUMIF(I13:I32,I38,O13:O32)</f>
        <v>0</v>
      </c>
      <c r="P38" s="171">
        <f>SUMIF(I13:I32,I38,P13:P32)</f>
        <v>0</v>
      </c>
    </row>
    <row r="39" spans="2:19" ht="40.15" customHeight="1" x14ac:dyDescent="0.15">
      <c r="I39" s="72"/>
      <c r="J39" s="72"/>
      <c r="K39" s="72"/>
      <c r="L39" s="73"/>
      <c r="M39" s="72"/>
      <c r="N39" s="74"/>
      <c r="O39" s="75"/>
      <c r="P39" s="75"/>
    </row>
  </sheetData>
  <sheetProtection algorithmName="SHA-512" hashValue="1ldAvIEH70YtRotmN4VXJvbhExmuvq2oLetesEAPOE4mvRboAgxX+ZhmcFLC7N1J3dVA3WN54SkXenfq9R0Y2A==" saltValue="FFHsNvVQn71rSyIGI6Iexw==" spinCount="100000" sheet="1" objects="1" scenarios="1"/>
  <mergeCells count="22">
    <mergeCell ref="D11:D12"/>
    <mergeCell ref="Q10:Q12"/>
    <mergeCell ref="K7:N7"/>
    <mergeCell ref="O11:O12"/>
    <mergeCell ref="M11:M12"/>
    <mergeCell ref="E11:E12"/>
    <mergeCell ref="Q35:R35"/>
    <mergeCell ref="C11:C12"/>
    <mergeCell ref="R10:R12"/>
    <mergeCell ref="P7:Q7"/>
    <mergeCell ref="B8:P8"/>
    <mergeCell ref="B9:P9"/>
    <mergeCell ref="B10:B12"/>
    <mergeCell ref="C10:E10"/>
    <mergeCell ref="F10:F12"/>
    <mergeCell ref="G10:G12"/>
    <mergeCell ref="H10:H12"/>
    <mergeCell ref="I10:I12"/>
    <mergeCell ref="J10:J12"/>
    <mergeCell ref="K10:K12"/>
    <mergeCell ref="L10:L12"/>
    <mergeCell ref="N10:N12"/>
  </mergeCells>
  <phoneticPr fontId="2"/>
  <dataValidations count="6">
    <dataValidation type="list" allowBlank="1" showInputMessage="1" showErrorMessage="1" sqref="L13:L32" xr:uid="{00000000-0002-0000-0200-000000000000}">
      <formula1>"1"</formula1>
    </dataValidation>
    <dataValidation showInputMessage="1" showErrorMessage="1" sqref="N13:N34" xr:uid="{00000000-0002-0000-0200-000001000000}"/>
    <dataValidation type="list" allowBlank="1" showInputMessage="1" showErrorMessage="1" sqref="I13:I34" xr:uid="{00000000-0002-0000-0200-000002000000}">
      <formula1>"一般枠,島しょ枠"</formula1>
    </dataValidation>
    <dataValidation showDropDown="1" showInputMessage="1" showErrorMessage="1" sqref="M13:M34" xr:uid="{00000000-0002-0000-0200-000004000000}"/>
    <dataValidation type="list" allowBlank="1" showInputMessage="1" showErrorMessage="1" sqref="Q13:Q32" xr:uid="{D919FB9A-34CA-4ABE-9474-D509D38C2D30}">
      <formula1>"キャンセル料受領せず,キャンセル料受領した"</formula1>
    </dataValidation>
    <dataValidation type="list" allowBlank="1" showInputMessage="1" showErrorMessage="1" sqref="Q33:Q34" xr:uid="{94B23B5B-9504-4578-AFBA-2E8C2DDB55C2}">
      <formula1>"65歳以上,基礎疾患,高齢者等の同行者"</formula1>
    </dataValidation>
  </dataValidations>
  <pageMargins left="0.19685039370078741" right="0.19685039370078741" top="0.39370078740157483" bottom="0.27559055118110237" header="0.31496062992125984" footer="0.31496062992125984"/>
  <pageSetup paperSize="9" scale="2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299FCF2DB54DC49A764B256153F4C60" ma:contentTypeVersion="2" ma:contentTypeDescription="新しいドキュメントを作成します。" ma:contentTypeScope="" ma:versionID="897ee5672fbecab5e659e566f02b8f91">
  <xsd:schema xmlns:xsd="http://www.w3.org/2001/XMLSchema" xmlns:xs="http://www.w3.org/2001/XMLSchema" xmlns:p="http://schemas.microsoft.com/office/2006/metadata/properties" xmlns:ns2="6e1a94b7-7749-4ebe-aada-2ce05ab4b3fe" targetNamespace="http://schemas.microsoft.com/office/2006/metadata/properties" ma:root="true" ma:fieldsID="ff8d7244e23976eeabcab48f728391d4" ns2:_="">
    <xsd:import namespace="6e1a94b7-7749-4ebe-aada-2ce05ab4b3f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a94b7-7749-4ebe-aada-2ce05ab4b3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B3079B-2E70-435D-965E-B2DB308856A7}">
  <ds:schemaRefs>
    <ds:schemaRef ds:uri="http://schemas.microsoft.com/sharepoint/v3/contenttype/forms"/>
  </ds:schemaRefs>
</ds:datastoreItem>
</file>

<file path=customXml/itemProps2.xml><?xml version="1.0" encoding="utf-8"?>
<ds:datastoreItem xmlns:ds="http://schemas.openxmlformats.org/officeDocument/2006/customXml" ds:itemID="{C18DB077-20E2-4391-B467-12803E5FF3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a94b7-7749-4ebe-aada-2ce05ab4b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985948-17A9-45A5-AA25-5C9F7F9E3B1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6e1a94b7-7749-4ebe-aada-2ce05ab4b3f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②キャンセル料報告書式</vt:lpstr>
      <vt:lpstr>③キャンセル対応表 (宿泊旅行) </vt:lpstr>
      <vt:lpstr>③キャンセル対応表 (日帰り)</vt:lpstr>
      <vt:lpstr>②キャンセル料報告書式!Print_Area</vt:lpstr>
      <vt:lpstr>'③キャンセル対応表 (宿泊旅行) '!Print_Area</vt:lpstr>
      <vt:lpstr>'③キャンセル対応表 (日帰り)'!Print_Area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SOMA</dc:creator>
  <cp:lastModifiedBy>松岡　孝治</cp:lastModifiedBy>
  <cp:lastPrinted>2021-01-15T02:09:16Z</cp:lastPrinted>
  <dcterms:created xsi:type="dcterms:W3CDTF">2015-05-08T03:33:34Z</dcterms:created>
  <dcterms:modified xsi:type="dcterms:W3CDTF">2021-01-28T10:38:20Z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0x0101007299FCF2DB54DC49A764B256153F4C60</vt:lpwstr>
  </property>
</Properties>
</file>