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hidePivotFieldList="1"/>
  <mc:AlternateContent xmlns:mc="http://schemas.openxmlformats.org/markup-compatibility/2006">
    <mc:Choice Requires="x15">
      <x15ac:absPath xmlns:x15ac="http://schemas.microsoft.com/office/spreadsheetml/2010/11/ac" url="\\bwtfsv1\東京中央支店\営業第五課\◆営業課\案件フォルダ\114.【松原】都内観光促進事業\★取消料見合い関連\"/>
    </mc:Choice>
  </mc:AlternateContent>
  <xr:revisionPtr revIDLastSave="0" documentId="8_{65108C5C-7AA2-4EAD-89A0-9DB5CD49609E}" xr6:coauthVersionLast="45" xr6:coauthVersionMax="45" xr10:uidLastSave="{00000000-0000-0000-0000-000000000000}"/>
  <bookViews>
    <workbookView xWindow="-120" yWindow="-120" windowWidth="20730" windowHeight="11160" activeTab="1" xr2:uid="{00000000-000D-0000-FFFF-FFFF00000000}"/>
  </bookViews>
  <sheets>
    <sheet name="キャンセル料報告書式" sheetId="26" r:id="rId1"/>
    <sheet name="キャンセル対応表 (宿泊旅行) " sheetId="24" r:id="rId2"/>
    <sheet name="キャンセル対応表 (日帰り)" sheetId="25" r:id="rId3"/>
  </sheets>
  <definedNames>
    <definedName name="_xlnm.Print_Area" localSheetId="1">'キャンセル対応表 (宿泊旅行) '!$A$1:$S$36</definedName>
    <definedName name="_xlnm.Print_Area" localSheetId="2">'キャンセル対応表 (日帰り)'!$A$1:$R$36</definedName>
    <definedName name="_xlnm.Print_Area" localSheetId="0">キャンセル料報告書式!$A$1:$N$47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25" l="1"/>
  <c r="M15" i="25" l="1"/>
  <c r="M16" i="25"/>
  <c r="M17" i="25"/>
  <c r="M18" i="25"/>
  <c r="M19" i="25"/>
  <c r="M20" i="25"/>
  <c r="M21" i="25"/>
  <c r="M22" i="25"/>
  <c r="M23" i="25"/>
  <c r="M24" i="25"/>
  <c r="M25" i="25"/>
  <c r="M26" i="25"/>
  <c r="M27" i="25"/>
  <c r="M28" i="25"/>
  <c r="M29" i="25"/>
  <c r="M30" i="25"/>
  <c r="M31" i="25"/>
  <c r="N15" i="24"/>
  <c r="N16" i="24"/>
  <c r="N17" i="24"/>
  <c r="N18" i="24"/>
  <c r="N19" i="24"/>
  <c r="N20" i="24"/>
  <c r="N21" i="24"/>
  <c r="N22" i="24"/>
  <c r="N23" i="24"/>
  <c r="N24" i="24"/>
  <c r="N25" i="24"/>
  <c r="N26" i="24"/>
  <c r="N27" i="24"/>
  <c r="N28" i="24"/>
  <c r="N29" i="24"/>
  <c r="N30" i="24"/>
  <c r="N31" i="24"/>
  <c r="N13" i="24" l="1"/>
  <c r="N14" i="24"/>
  <c r="M14" i="25"/>
  <c r="O34" i="25" l="1"/>
  <c r="H28" i="26" s="1"/>
  <c r="O33" i="25"/>
  <c r="H27" i="26" s="1"/>
  <c r="L34" i="25"/>
  <c r="L33" i="25"/>
  <c r="P33" i="24"/>
  <c r="H25" i="26" s="1"/>
  <c r="P34" i="24"/>
  <c r="H26" i="26" s="1"/>
  <c r="M34" i="24"/>
  <c r="M33" i="24"/>
  <c r="N33" i="24"/>
  <c r="L35" i="25" l="1"/>
  <c r="O35" i="25"/>
  <c r="P35" i="24"/>
  <c r="M35" i="24"/>
  <c r="S14" i="25"/>
  <c r="S15" i="25"/>
  <c r="P15" i="25" s="1"/>
  <c r="S16" i="25"/>
  <c r="P16" i="25" s="1"/>
  <c r="S17" i="25"/>
  <c r="P17" i="25" s="1"/>
  <c r="S18" i="25"/>
  <c r="P18" i="25" s="1"/>
  <c r="S19" i="25"/>
  <c r="P19" i="25" s="1"/>
  <c r="S20" i="25"/>
  <c r="P20" i="25" s="1"/>
  <c r="S21" i="25"/>
  <c r="P21" i="25" s="1"/>
  <c r="S22" i="25"/>
  <c r="P22" i="25" s="1"/>
  <c r="S23" i="25"/>
  <c r="P23" i="25" s="1"/>
  <c r="S24" i="25"/>
  <c r="P24" i="25" s="1"/>
  <c r="S25" i="25"/>
  <c r="P25" i="25" s="1"/>
  <c r="S26" i="25"/>
  <c r="P26" i="25" s="1"/>
  <c r="S27" i="25"/>
  <c r="P27" i="25" s="1"/>
  <c r="S28" i="25"/>
  <c r="P28" i="25" s="1"/>
  <c r="S29" i="25"/>
  <c r="P29" i="25" s="1"/>
  <c r="S30" i="25"/>
  <c r="P30" i="25" s="1"/>
  <c r="S31" i="25"/>
  <c r="P31" i="25" s="1"/>
  <c r="S32" i="25"/>
  <c r="T14" i="24"/>
  <c r="Q14" i="24" s="1"/>
  <c r="T15" i="24"/>
  <c r="Q15" i="24" s="1"/>
  <c r="T16" i="24"/>
  <c r="Q16" i="24" s="1"/>
  <c r="T17" i="24"/>
  <c r="Q17" i="24" s="1"/>
  <c r="T18" i="24"/>
  <c r="Q18" i="24" s="1"/>
  <c r="T19" i="24"/>
  <c r="Q19" i="24" s="1"/>
  <c r="T20" i="24"/>
  <c r="Q20" i="24" s="1"/>
  <c r="T21" i="24"/>
  <c r="Q21" i="24" s="1"/>
  <c r="T22" i="24"/>
  <c r="Q22" i="24" s="1"/>
  <c r="T23" i="24"/>
  <c r="Q23" i="24" s="1"/>
  <c r="T24" i="24"/>
  <c r="Q24" i="24" s="1"/>
  <c r="T25" i="24"/>
  <c r="Q25" i="24" s="1"/>
  <c r="T26" i="24"/>
  <c r="Q26" i="24" s="1"/>
  <c r="T27" i="24"/>
  <c r="Q27" i="24" s="1"/>
  <c r="T28" i="24"/>
  <c r="Q28" i="24" s="1"/>
  <c r="T29" i="24"/>
  <c r="Q29" i="24" s="1"/>
  <c r="T30" i="24"/>
  <c r="Q30" i="24" s="1"/>
  <c r="T31" i="24"/>
  <c r="Q31" i="24" s="1"/>
  <c r="T32" i="24"/>
  <c r="T13" i="24"/>
  <c r="T39" i="24" l="1"/>
  <c r="T36" i="24"/>
  <c r="T9" i="24"/>
  <c r="T8" i="24"/>
  <c r="T7" i="24"/>
  <c r="T6" i="24"/>
  <c r="T5" i="24"/>
  <c r="T4" i="24"/>
  <c r="T3" i="24"/>
  <c r="T2" i="24"/>
  <c r="T1" i="24"/>
  <c r="M32" i="25" l="1"/>
  <c r="M34" i="25" s="1"/>
  <c r="O38" i="25"/>
  <c r="O37" i="25"/>
  <c r="P38" i="24"/>
  <c r="P37" i="24"/>
  <c r="M13" i="25"/>
  <c r="P14" i="25"/>
  <c r="T35" i="24"/>
  <c r="N32" i="24"/>
  <c r="Q13" i="24"/>
  <c r="M33" i="25" l="1"/>
  <c r="M35" i="25" s="1"/>
  <c r="P13" i="25"/>
  <c r="P33" i="25"/>
  <c r="L27" i="26" s="1"/>
  <c r="P34" i="25"/>
  <c r="L28" i="26" s="1"/>
  <c r="Q32" i="24"/>
  <c r="Q34" i="24" s="1"/>
  <c r="L26" i="26" s="1"/>
  <c r="N34" i="24"/>
  <c r="N35" i="24" s="1"/>
  <c r="Q33" i="24"/>
  <c r="Q35" i="24" s="1"/>
  <c r="Q37" i="24"/>
  <c r="T37" i="24"/>
  <c r="T38" i="24"/>
  <c r="P32" i="25"/>
  <c r="P38" i="25"/>
  <c r="Q38" i="24"/>
  <c r="P35" i="25" l="1"/>
  <c r="L25" i="26"/>
  <c r="L29" i="26" s="1"/>
  <c r="C20" i="26" s="1"/>
  <c r="P37" i="25"/>
</calcChain>
</file>

<file path=xl/sharedStrings.xml><?xml version="1.0" encoding="utf-8"?>
<sst xmlns="http://schemas.openxmlformats.org/spreadsheetml/2006/main" count="142" uniqueCount="94">
  <si>
    <t>泊数</t>
    <rPh sb="0" eb="1">
      <t>ハク</t>
    </rPh>
    <rPh sb="1" eb="2">
      <t>スウ</t>
    </rPh>
    <phoneticPr fontId="2"/>
  </si>
  <si>
    <t>Ｎｏ</t>
    <phoneticPr fontId="2"/>
  </si>
  <si>
    <r>
      <t>　　　　</t>
    </r>
    <r>
      <rPr>
        <sz val="11"/>
        <color theme="1"/>
        <rFont val="ＭＳ 明朝"/>
        <family val="1"/>
        <charset val="128"/>
      </rPr>
      <t>令和　　年　　月　　日</t>
    </r>
  </si>
  <si>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</si>
  <si>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</si>
  <si>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</si>
  <si>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</si>
  <si>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</si>
  <si>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</si>
  <si>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</si>
  <si>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</si>
  <si>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</si>
  <si>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</si>
  <si>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</si>
  <si>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</si>
  <si>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</si>
  <si>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</si>
  <si>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</si>
  <si>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</si>
  <si>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</si>
  <si>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</si>
  <si>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</si>
  <si>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</si>
  <si>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</si>
  <si>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</si>
  <si>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</si>
  <si>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</si>
  <si>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</si>
  <si>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</si>
  <si>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</si>
  <si>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</si>
  <si>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</si>
  <si>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</si>
  <si>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</si>
  <si>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</si>
  <si>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・100円未満は切り捨て
・助成前代金の35%且つ以下の
限度額を上限とする
・宿泊：最大5,000円まで
・日帰り：最大2,500円まで</t>
    <rPh sb="23" eb="24">
      <t>カ</t>
    </rPh>
    <rPh sb="25" eb="27">
      <t>イカ</t>
    </rPh>
    <rPh sb="29" eb="31">
      <t>ゲンド</t>
    </rPh>
    <rPh sb="31" eb="32">
      <t>ガク</t>
    </rPh>
    <rPh sb="33" eb="35">
      <t>ジョウゲン</t>
    </rPh>
    <phoneticPr fontId="2"/>
  </si>
  <si>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</si>
  <si>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</si>
  <si>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</si>
  <si>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</si>
  <si>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</si>
  <si>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</si>
  <si>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</si>
  <si>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</si>
  <si>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</si>
  <si>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</si>
  <si>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</si>
  <si>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</si>
  <si>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</si>
  <si>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</si>
  <si>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</si>
  <si>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ツアー名</t>
    <rPh sb="3" eb="4">
      <t>メイ</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</si>
  <si>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</si>
  <si>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</si>
  <si>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キャンセル料収受について</t>
    <rPh sb="5" eb="6">
      <t>リョウ</t>
    </rPh>
    <rPh sb="6" eb="8">
      <t>シュウジュ</t>
    </rPh>
    <phoneticPr fontId="2"/>
  </si>
  <si>
    <t>旅行催行日</t>
    <rPh sb="0" eb="2">
      <t>リョコウ</t>
    </rPh>
    <rPh sb="2" eb="4">
      <t>サイコウ</t>
    </rPh>
    <rPh sb="4" eb="5">
      <t>ヒ</t>
    </rPh>
    <phoneticPr fontId="2"/>
  </si>
  <si>
    <t>帰着日</t>
    <rPh sb="0" eb="2">
      <t>キチャク</t>
    </rPh>
    <rPh sb="2" eb="3">
      <t>ビ</t>
    </rPh>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</si>
  <si>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</si>
  <si>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</si>
  <si>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</si>
  <si>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</si>
  <si>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</si>
  <si>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</si>
  <si>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</si>
  <si>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</si>
  <si>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</si>
  <si>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42"/>
  </si>
  <si>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2"/>
  </si>
  <si>
    <r>
      <rPr>
        <sz val="8"/>
        <color theme="1"/>
        <rFont val="ＭＳ 明朝"/>
        <family val="1"/>
        <charset val="128"/>
      </rPr>
      <t>（フリガナ）</t>
    </r>
    <r>
      <rPr>
        <sz val="10"/>
        <color theme="1"/>
        <rFont val="ＭＳ 明朝"/>
        <family val="1"/>
        <charset val="128"/>
      </rPr>
      <t xml:space="preserve">
支店名</t>
    </r>
    <rPh sb="7" eb="10">
      <t>シテンメイ</t>
    </rPh>
    <phoneticPr fontId="42"/>
  </si>
  <si>
    <t>口座種類</t>
    <rPh sb="0" eb="2">
      <t>コウザ</t>
    </rPh>
    <rPh sb="2" eb="4">
      <t>シュルイ</t>
    </rPh>
    <phoneticPr fontId="42"/>
  </si>
  <si>
    <t>□普通 ・ □当座　（該当する方を「■」としてください。）</t>
    <phoneticPr fontId="2"/>
  </si>
  <si>
    <t>金融機関コード</t>
    <rPh sb="0" eb="2">
      <t>キンユウ</t>
    </rPh>
    <rPh sb="2" eb="4">
      <t>キカン</t>
    </rPh>
    <phoneticPr fontId="42"/>
  </si>
  <si>
    <t>支店コード</t>
    <rPh sb="0" eb="2">
      <t>シテン</t>
    </rPh>
    <phoneticPr fontId="42"/>
  </si>
  <si>
    <t>口座番号</t>
    <rPh sb="0" eb="2">
      <t>コウザ</t>
    </rPh>
    <rPh sb="2" eb="4">
      <t>バンゴウ</t>
    </rPh>
    <phoneticPr fontId="42"/>
  </si>
  <si>
    <t>口座名義</t>
    <rPh sb="0" eb="2">
      <t>コウザ</t>
    </rPh>
    <rPh sb="2" eb="4">
      <t>メイギ</t>
    </rPh>
    <phoneticPr fontId="42"/>
  </si>
  <si>
    <t>（フリガナ）</t>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</si>
  <si>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</si>
  <si>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</si>
  <si>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</si>
  <si>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＜上限額＞
　・助成前旅行代金の３５%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</si>
  <si>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</si>
  <si>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r>
      <t xml:space="preserve">＜上限額＞
　・助成前旅行代金の３５%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</si>
  <si>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※振込依頼書兼報告書とともに、実績報告書【キャンセル対応表】を添付してください。</t>
    <rPh sb="1" eb="3">
      <t>フリコミ</t>
    </rPh>
    <rPh sb="3" eb="6">
      <t>イライショ</t>
    </rPh>
    <rPh sb="6" eb="7">
      <t>ケン</t>
    </rPh>
    <rPh sb="7" eb="10">
      <t>ホウコクショ</t>
    </rPh>
    <rPh sb="15" eb="17">
      <t>ジッセキ</t>
    </rPh>
    <rPh sb="17" eb="20">
      <t>ホウコクショ</t>
    </rPh>
    <rPh sb="26" eb="29">
      <t>タイオウヒョウ</t>
    </rPh>
    <rPh sb="31" eb="33">
      <t>テンプ</t>
    </rPh>
    <phoneticPr fontId="42"/>
  </si>
  <si>
    <r>
      <t>・行が足りない場合は、</t>
    </r>
    <r>
      <rPr>
        <b/>
        <u/>
        <sz val="22"/>
        <color theme="1"/>
        <rFont val="BIZ UDPゴシック"/>
        <family val="3"/>
        <charset val="128"/>
      </rPr>
      <t>mtt001@jtb.com</t>
    </r>
    <r>
      <rPr>
        <b/>
        <sz val="22"/>
        <color theme="1"/>
        <rFont val="BIZ UDPゴシック"/>
        <family val="3"/>
        <charset val="128"/>
      </rPr>
      <t>までご連絡ください。</t>
    </r>
    <rPh sb="1" eb="2">
      <t>ギョウ</t>
    </rPh>
    <rPh sb="3" eb="4">
      <t>タ</t>
    </rPh>
    <rPh sb="7" eb="9">
      <t>バアイ</t>
    </rPh>
    <rPh sb="28" eb="30">
      <t>レンラク</t>
    </rPh>
    <phoneticPr fontId="2"/>
  </si>
  <si>
    <t>事業者登録№：</t>
    <rPh sb="0" eb="3">
      <t>ジギョウシャ</t>
    </rPh>
    <rPh sb="3" eb="5">
      <t>トウロク</t>
    </rPh>
    <phoneticPr fontId="2"/>
  </si>
  <si>
    <t>事業者名：</t>
    <rPh sb="0" eb="3">
      <t>ジギョウシャ</t>
    </rPh>
    <rPh sb="3" eb="4">
      <t>メイ</t>
    </rPh>
    <phoneticPr fontId="2"/>
  </si>
  <si>
    <t>「都内観光促進事業」令和3年2月8日～3月7日までに出発する旅行の取消料見合い振込依頼書兼報告書</t>
    <rPh sb="1" eb="3">
      <t>トナイ</t>
    </rPh>
    <rPh sb="3" eb="5">
      <t>カンコウ</t>
    </rPh>
    <rPh sb="5" eb="7">
      <t>ソクシン</t>
    </rPh>
    <rPh sb="7" eb="9">
      <t>ジギョウ</t>
    </rPh>
    <rPh sb="17" eb="18">
      <t>ニチ</t>
    </rPh>
    <rPh sb="20" eb="21">
      <t>ガツ</t>
    </rPh>
    <rPh sb="22" eb="23">
      <t>ニチ</t>
    </rPh>
    <rPh sb="33" eb="35">
      <t>トリケシ</t>
    </rPh>
    <rPh sb="35" eb="36">
      <t>リョウ</t>
    </rPh>
    <rPh sb="36" eb="38">
      <t>ミア</t>
    </rPh>
    <rPh sb="39" eb="41">
      <t>フリコミ</t>
    </rPh>
    <rPh sb="41" eb="44">
      <t>イライショ</t>
    </rPh>
    <rPh sb="44" eb="45">
      <t>ケン</t>
    </rPh>
    <rPh sb="45" eb="47">
      <t>ホウコク</t>
    </rPh>
    <rPh sb="47" eb="48">
      <t>ショ</t>
    </rPh>
    <phoneticPr fontId="2"/>
  </si>
  <si>
    <t>　下記のとおり、令和3年2月8日から3月7日までに出発する「都内観光促進事業」を利用する旅行の取消に係る取消料見合いの集計報告をします。（※Goto併用商品は対象外となります。）</t>
    <rPh sb="19" eb="20">
      <t>ガツ</t>
    </rPh>
    <rPh sb="21" eb="22">
      <t>ニチ</t>
    </rPh>
    <rPh sb="55" eb="57">
      <t>ミア</t>
    </rPh>
    <rPh sb="74" eb="76">
      <t>ヘイヨウ</t>
    </rPh>
    <rPh sb="76" eb="78">
      <t>ショウヒン</t>
    </rPh>
    <rPh sb="79" eb="82">
      <t>タイショウガイ</t>
    </rPh>
    <phoneticPr fontId="2"/>
  </si>
  <si>
    <t>２月８日～３月７日出発対象分</t>
    <rPh sb="1" eb="2">
      <t>ガツ</t>
    </rPh>
    <rPh sb="3" eb="4">
      <t>ニチ</t>
    </rPh>
    <rPh sb="6" eb="7">
      <t>ガツ</t>
    </rPh>
    <rPh sb="8" eb="9">
      <t>ニチ</t>
    </rPh>
    <rPh sb="9" eb="11">
      <t>シュッパツ</t>
    </rPh>
    <rPh sb="11" eb="13">
      <t>タイショウ</t>
    </rPh>
    <rPh sb="13" eb="14">
      <t>ブン</t>
    </rPh>
    <phoneticPr fontId="2"/>
  </si>
  <si>
    <t>2/8～3/7までに出発する旅行</t>
    <rPh sb="10" eb="12">
      <t>シュッパツ</t>
    </rPh>
    <rPh sb="14" eb="16">
      <t>リョコウ</t>
    </rPh>
    <phoneticPr fontId="2"/>
  </si>
  <si>
    <t xml:space="preserve">
出発日
（2/8～3/7）</t>
    <rPh sb="1" eb="4">
      <t>シュッパツビ</t>
    </rPh>
    <phoneticPr fontId="2"/>
  </si>
  <si>
    <r>
      <t xml:space="preserve">取消日
</t>
    </r>
    <r>
      <rPr>
        <sz val="18"/>
        <rFont val="ＭＳ Ｐゴシック"/>
        <family val="3"/>
        <charset val="128"/>
        <scheme val="minor"/>
      </rPr>
      <t>（2/2～2/12）</t>
    </r>
    <rPh sb="0" eb="2">
      <t>トリケシ</t>
    </rPh>
    <phoneticPr fontId="2"/>
  </si>
  <si>
    <t>旅行催行日
（出発日）
2/8～3/7</t>
    <rPh sb="0" eb="2">
      <t>リョコウ</t>
    </rPh>
    <rPh sb="2" eb="4">
      <t>サイコウ</t>
    </rPh>
    <rPh sb="4" eb="5">
      <t>ヒ</t>
    </rPh>
    <rPh sb="7" eb="10">
      <t>シュッパツビ</t>
    </rPh>
    <phoneticPr fontId="2"/>
  </si>
  <si>
    <r>
      <t xml:space="preserve">予約日
</t>
    </r>
    <r>
      <rPr>
        <sz val="18"/>
        <rFont val="ＭＳ Ｐゴシック"/>
        <family val="3"/>
        <charset val="128"/>
        <scheme val="minor"/>
      </rPr>
      <t>(1/9まで)</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</si>
</sst>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9"/>
      <color theme="1"/>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
      <b/>
      <u/>
      <sz val="22"/>
      <color theme="1"/>
      <name val="BIZ UDPゴシック"/>
      <family val="3"/>
      <charset val="128"/>
    </font>
    <font>
      <sz val="14"/>
      <color theme="1"/>
      <name val="ＭＳ Ｐゴシック"/>
      <family val="3"/>
      <charset val="128"/>
      <scheme val="minor"/>
    </font>
    <font>
      <b/>
      <sz val="16"/>
      <color theme="1"/>
      <name val="ＭＳ Ｐゴシック"/>
      <family val="3"/>
      <charset val="128"/>
      <scheme val="minor"/>
    </font>
  </fonts>
  <fills count="11">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s>
  <borders count="101">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0" fontId="7" fillId="0" borderId="0" xfId="0" applyFont="1" applyBorder="1" applyAlignment="1">
      <alignment horizontal="left" vertical="center"/>
    </xf>
    <xf numFmtId="0" fontId="9"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indent="3"/>
    </xf>
    <xf numFmtId="0" fontId="11" fillId="0" borderId="0" xfId="0" applyFont="1" applyAlignment="1">
      <alignment horizontal="left" vertical="center" indent="3"/>
    </xf>
    <xf numFmtId="0" fontId="10" fillId="0" borderId="0" xfId="0" applyFont="1" applyAlignment="1">
      <alignment horizontal="justify" vertical="center"/>
    </xf>
    <xf numFmtId="0" fontId="14" fillId="0" borderId="0" xfId="0" applyFont="1" applyAlignment="1">
      <alignment horizontal="left" vertical="center" indent="1"/>
    </xf>
    <xf numFmtId="0" fontId="10" fillId="0" borderId="0" xfId="0" applyFont="1" applyAlignment="1">
      <alignment horizontal="right" vertical="center"/>
    </xf>
    <xf numFmtId="0" fontId="19"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0" fontId="25" fillId="9" borderId="0" xfId="0" applyFont="1" applyFill="1">
      <alignment vertical="center"/>
    </xf>
    <xf numFmtId="0" fontId="10" fillId="0" borderId="0" xfId="0" applyFont="1" applyAlignment="1">
      <alignment vertical="center" wrapText="1"/>
    </xf>
    <xf numFmtId="0" fontId="10" fillId="3" borderId="58" xfId="0" applyFont="1" applyFill="1" applyBorder="1" applyAlignment="1">
      <alignment horizontal="right" vertical="center"/>
    </xf>
    <xf numFmtId="0" fontId="10" fillId="3" borderId="27" xfId="0" applyFont="1" applyFill="1" applyBorder="1" applyAlignment="1">
      <alignment horizontal="right" vertical="center"/>
    </xf>
    <xf numFmtId="0" fontId="10" fillId="0" borderId="58" xfId="0" applyFont="1" applyBorder="1" applyAlignment="1">
      <alignment horizontal="right" vertical="center"/>
    </xf>
    <xf numFmtId="0" fontId="10" fillId="0" borderId="27" xfId="0" applyFont="1" applyBorder="1" applyAlignment="1">
      <alignment horizontal="right" vertical="center"/>
    </xf>
    <xf numFmtId="0" fontId="10" fillId="0" borderId="65" xfId="0" applyFont="1" applyBorder="1" applyAlignment="1">
      <alignment horizontal="right" vertical="center"/>
    </xf>
    <xf numFmtId="0" fontId="10" fillId="3" borderId="65" xfId="0" applyFont="1" applyFill="1" applyBorder="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176" fontId="24" fillId="7" borderId="54" xfId="1" applyNumberFormat="1" applyFont="1" applyFill="1" applyBorder="1" applyAlignment="1">
      <alignment horizontal="center" vertical="center" wrapText="1" shrinkToFit="1"/>
    </xf>
    <xf numFmtId="176" fontId="20" fillId="4" borderId="54" xfId="1" applyNumberFormat="1" applyFont="1" applyFill="1" applyBorder="1" applyAlignment="1">
      <alignment horizontal="center" vertical="center" wrapText="1" shrinkToFit="1"/>
    </xf>
    <xf numFmtId="38" fontId="19" fillId="0" borderId="6" xfId="1" applyFont="1" applyBorder="1" applyAlignment="1" applyProtection="1">
      <alignment horizontal="center" vertical="center"/>
      <protection locked="0"/>
    </xf>
    <xf numFmtId="38" fontId="19" fillId="0" borderId="22" xfId="1" applyFont="1" applyBorder="1" applyAlignment="1" applyProtection="1">
      <alignment horizontal="center" vertical="center"/>
      <protection locked="0"/>
    </xf>
    <xf numFmtId="38" fontId="19" fillId="0" borderId="40" xfId="1" applyFont="1" applyBorder="1" applyAlignment="1" applyProtection="1">
      <alignment horizontal="center" vertical="center"/>
      <protection locked="0"/>
    </xf>
    <xf numFmtId="41" fontId="24" fillId="8" borderId="54" xfId="1" applyNumberFormat="1" applyFont="1" applyFill="1" applyBorder="1" applyAlignment="1">
      <alignment horizontal="center" vertical="center" wrapText="1" shrinkToFit="1"/>
    </xf>
    <xf numFmtId="0" fontId="3" fillId="9" borderId="0" xfId="0" applyFont="1" applyFill="1">
      <alignment vertical="center"/>
    </xf>
    <xf numFmtId="0" fontId="29" fillId="0" borderId="0" xfId="0" applyFont="1">
      <alignment vertical="center"/>
    </xf>
    <xf numFmtId="0" fontId="29" fillId="0" borderId="0" xfId="0" applyFont="1" applyAlignment="1">
      <alignment vertical="center" shrinkToFit="1"/>
    </xf>
    <xf numFmtId="0" fontId="29" fillId="0" borderId="0" xfId="0" applyFont="1" applyAlignment="1">
      <alignment horizontal="center" vertical="center"/>
    </xf>
    <xf numFmtId="41" fontId="29"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0" fillId="0" borderId="4" xfId="0" applyFont="1" applyBorder="1" applyAlignment="1" applyProtection="1">
      <alignment horizontal="right" vertical="center"/>
      <protection locked="0"/>
    </xf>
    <xf numFmtId="0" fontId="10" fillId="0" borderId="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176" fontId="10" fillId="0" borderId="4"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37" xfId="0" applyNumberFormat="1" applyFont="1" applyBorder="1" applyAlignment="1">
      <alignment horizontal="right" vertical="center"/>
    </xf>
    <xf numFmtId="176" fontId="20" fillId="4" borderId="66" xfId="1" applyNumberFormat="1" applyFont="1" applyFill="1" applyBorder="1" applyAlignment="1">
      <alignment horizontal="center" vertical="center" wrapText="1" shrinkToFit="1"/>
    </xf>
    <xf numFmtId="0" fontId="26" fillId="0" borderId="0" xfId="0" applyFont="1" applyAlignment="1">
      <alignment vertical="center"/>
    </xf>
    <xf numFmtId="0" fontId="36" fillId="0" borderId="0" xfId="0" applyFont="1" applyAlignment="1">
      <alignment vertical="center"/>
    </xf>
    <xf numFmtId="0" fontId="37" fillId="0" borderId="0" xfId="0" applyFont="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40" fillId="0" borderId="0" xfId="0" applyFont="1">
      <alignment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3" fillId="0" borderId="7" xfId="0" applyFont="1" applyBorder="1" applyAlignment="1">
      <alignment horizontal="center" vertical="center" wrapText="1"/>
    </xf>
    <xf numFmtId="0" fontId="10" fillId="0" borderId="0" xfId="0" applyFont="1">
      <alignment vertical="center"/>
    </xf>
    <xf numFmtId="0" fontId="12" fillId="0" borderId="0" xfId="0" applyFont="1">
      <alignment vertical="center"/>
    </xf>
    <xf numFmtId="0" fontId="10" fillId="0" borderId="4" xfId="0" applyFont="1" applyBorder="1" applyProtection="1">
      <alignment vertical="center"/>
      <protection locked="0"/>
    </xf>
    <xf numFmtId="0" fontId="10" fillId="0" borderId="8" xfId="0" applyFont="1" applyBorder="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left" vertical="center"/>
      <protection locked="0"/>
    </xf>
    <xf numFmtId="0" fontId="10" fillId="0" borderId="7" xfId="0" applyFont="1" applyBorder="1" applyProtection="1">
      <alignment vertical="center"/>
      <protection locked="0"/>
    </xf>
    <xf numFmtId="0" fontId="10" fillId="0" borderId="7" xfId="0" applyFont="1" applyBorder="1">
      <alignment vertical="center"/>
    </xf>
    <xf numFmtId="0" fontId="12" fillId="0" borderId="7" xfId="0" applyFont="1" applyBorder="1">
      <alignment vertical="center"/>
    </xf>
    <xf numFmtId="0" fontId="13" fillId="0" borderId="4" xfId="0" applyFont="1" applyBorder="1" applyAlignment="1">
      <alignment horizontal="center" vertical="center" wrapText="1"/>
    </xf>
    <xf numFmtId="0" fontId="10" fillId="3" borderId="4" xfId="0" applyFont="1" applyFill="1" applyBorder="1" applyAlignment="1">
      <alignment horizontal="right" vertical="center"/>
    </xf>
    <xf numFmtId="176" fontId="10" fillId="3" borderId="4" xfId="0" applyNumberFormat="1" applyFont="1" applyFill="1" applyBorder="1" applyAlignment="1">
      <alignment horizontal="right" vertical="center"/>
    </xf>
    <xf numFmtId="0" fontId="10" fillId="3" borderId="7" xfId="0" applyFont="1" applyFill="1" applyBorder="1" applyAlignment="1">
      <alignment horizontal="right" vertical="center"/>
    </xf>
    <xf numFmtId="176" fontId="10" fillId="3" borderId="7" xfId="0" applyNumberFormat="1" applyFont="1" applyFill="1" applyBorder="1" applyAlignment="1">
      <alignment horizontal="right" vertical="center"/>
    </xf>
    <xf numFmtId="0" fontId="13" fillId="0" borderId="37" xfId="0" applyFont="1" applyBorder="1" applyAlignment="1">
      <alignment horizontal="center" vertical="center" wrapText="1"/>
    </xf>
    <xf numFmtId="0" fontId="10" fillId="3" borderId="37" xfId="0" applyFont="1" applyFill="1" applyBorder="1" applyAlignment="1">
      <alignment horizontal="right" vertical="center"/>
    </xf>
    <xf numFmtId="176" fontId="10" fillId="3" borderId="37" xfId="0" applyNumberFormat="1" applyFont="1" applyFill="1" applyBorder="1" applyAlignment="1">
      <alignment horizontal="right" vertical="center"/>
    </xf>
    <xf numFmtId="0" fontId="10" fillId="3" borderId="86" xfId="0" applyFont="1" applyFill="1" applyBorder="1" applyAlignment="1">
      <alignment horizontal="right" vertical="center"/>
    </xf>
    <xf numFmtId="0" fontId="10" fillId="3" borderId="87" xfId="0" applyFont="1" applyFill="1" applyBorder="1" applyAlignment="1">
      <alignment horizontal="right" vertical="center"/>
    </xf>
    <xf numFmtId="176" fontId="10" fillId="3" borderId="87" xfId="0" applyNumberFormat="1" applyFont="1" applyFill="1" applyBorder="1" applyAlignment="1">
      <alignment horizontal="right" vertical="center"/>
    </xf>
    <xf numFmtId="0" fontId="10" fillId="3" borderId="88" xfId="0" applyFont="1" applyFill="1" applyBorder="1" applyAlignment="1">
      <alignment horizontal="right" vertical="center"/>
    </xf>
    <xf numFmtId="0" fontId="10" fillId="0" borderId="0" xfId="0" applyFont="1" applyAlignment="1">
      <alignment horizontal="center" vertical="center" shrinkToFit="1"/>
    </xf>
    <xf numFmtId="0" fontId="13" fillId="0" borderId="0" xfId="0" applyFont="1" applyAlignment="1">
      <alignment horizontal="center" vertical="center" wrapText="1"/>
    </xf>
    <xf numFmtId="176" fontId="10" fillId="0" borderId="0" xfId="0" applyNumberFormat="1" applyFont="1" applyAlignment="1">
      <alignment horizontal="right" vertical="center"/>
    </xf>
    <xf numFmtId="0" fontId="16" fillId="0" borderId="0" xfId="0" applyFont="1" applyAlignment="1">
      <alignment vertical="center" wrapText="1"/>
    </xf>
    <xf numFmtId="0" fontId="16" fillId="0" borderId="0" xfId="0" applyFont="1">
      <alignment vertical="center"/>
    </xf>
    <xf numFmtId="0" fontId="16" fillId="0" borderId="0" xfId="0" applyFont="1" applyProtection="1">
      <alignment vertical="center"/>
      <protection locked="0"/>
    </xf>
    <xf numFmtId="0" fontId="43" fillId="0" borderId="0" xfId="0" applyFont="1">
      <alignment vertical="center"/>
    </xf>
    <xf numFmtId="0" fontId="44" fillId="0" borderId="0" xfId="0" applyFont="1">
      <alignment vertical="center"/>
    </xf>
    <xf numFmtId="0" fontId="13" fillId="0" borderId="0" xfId="0" applyFont="1" applyAlignment="1">
      <alignment horizontal="right" vertical="center" wrapText="1"/>
    </xf>
    <xf numFmtId="38" fontId="19" fillId="0" borderId="0" xfId="1" applyFont="1" applyBorder="1" applyAlignment="1" applyProtection="1">
      <alignment horizontal="center" vertical="center"/>
      <protection locked="0"/>
    </xf>
    <xf numFmtId="38" fontId="19" fillId="0" borderId="0" xfId="1" applyFont="1" applyBorder="1" applyProtection="1">
      <alignment vertical="center"/>
      <protection locked="0"/>
    </xf>
    <xf numFmtId="38" fontId="19" fillId="0" borderId="0" xfId="1" applyFont="1" applyBorder="1" applyAlignment="1" applyProtection="1">
      <alignment vertical="center"/>
      <protection locked="0"/>
    </xf>
    <xf numFmtId="38" fontId="22" fillId="0" borderId="0" xfId="1" applyFont="1" applyBorder="1" applyAlignment="1" applyProtection="1">
      <alignment horizontal="center" vertical="center"/>
      <protection locked="0"/>
    </xf>
    <xf numFmtId="0" fontId="19" fillId="0" borderId="0" xfId="1" applyNumberFormat="1" applyFont="1" applyBorder="1" applyAlignment="1" applyProtection="1">
      <alignment horizontal="center" vertical="center"/>
      <protection locked="0"/>
    </xf>
    <xf numFmtId="0" fontId="29" fillId="10" borderId="0" xfId="0" applyFont="1" applyFill="1">
      <alignment vertical="center"/>
    </xf>
    <xf numFmtId="176" fontId="29" fillId="0" borderId="0" xfId="0" applyNumberFormat="1" applyFont="1">
      <alignment vertical="center"/>
    </xf>
    <xf numFmtId="176" fontId="32" fillId="8" borderId="48" xfId="1" applyNumberFormat="1" applyFont="1" applyFill="1" applyBorder="1" applyAlignment="1">
      <alignment horizontal="left" vertical="center" wrapText="1" shrinkToFit="1"/>
    </xf>
    <xf numFmtId="0" fontId="35" fillId="0" borderId="0" xfId="0" applyFont="1">
      <alignment vertical="center"/>
    </xf>
    <xf numFmtId="0" fontId="36" fillId="0" borderId="0" xfId="0" applyFont="1">
      <alignment vertical="center"/>
    </xf>
    <xf numFmtId="38" fontId="22" fillId="0" borderId="11" xfId="1" applyFont="1" applyBorder="1" applyAlignment="1" applyProtection="1">
      <alignment vertical="center"/>
    </xf>
    <xf numFmtId="176" fontId="22" fillId="0" borderId="96" xfId="1" applyNumberFormat="1" applyFont="1" applyBorder="1" applyAlignment="1" applyProtection="1">
      <alignment horizontal="right" vertical="center"/>
    </xf>
    <xf numFmtId="38" fontId="22" fillId="3" borderId="97" xfId="1" applyFont="1" applyFill="1" applyBorder="1" applyAlignment="1" applyProtection="1">
      <alignment horizontal="center" vertical="center"/>
    </xf>
    <xf numFmtId="176" fontId="22" fillId="0" borderId="4" xfId="1" applyNumberFormat="1" applyFont="1" applyBorder="1" applyAlignment="1" applyProtection="1">
      <alignment vertical="center"/>
    </xf>
    <xf numFmtId="176" fontId="22" fillId="8" borderId="97" xfId="1" applyNumberFormat="1" applyFont="1" applyFill="1" applyBorder="1" applyAlignment="1" applyProtection="1">
      <alignment vertical="center"/>
    </xf>
    <xf numFmtId="38" fontId="22" fillId="0" borderId="12" xfId="1" applyFont="1" applyBorder="1" applyAlignment="1" applyProtection="1">
      <alignment horizontal="left" vertical="center" wrapText="1"/>
    </xf>
    <xf numFmtId="38" fontId="3" fillId="0" borderId="95" xfId="1" applyFont="1" applyBorder="1" applyAlignment="1" applyProtection="1">
      <alignment horizontal="center" vertical="center"/>
    </xf>
    <xf numFmtId="38" fontId="22" fillId="3" borderId="71" xfId="1" applyFont="1" applyFill="1" applyBorder="1" applyAlignment="1" applyProtection="1">
      <alignment horizontal="center" vertical="center"/>
    </xf>
    <xf numFmtId="176" fontId="22" fillId="0" borderId="7" xfId="1" applyNumberFormat="1" applyFont="1" applyBorder="1" applyAlignment="1" applyProtection="1">
      <alignment vertical="center"/>
    </xf>
    <xf numFmtId="176" fontId="22" fillId="8" borderId="71" xfId="1" applyNumberFormat="1" applyFont="1" applyFill="1" applyBorder="1" applyAlignment="1" applyProtection="1">
      <alignment vertical="center"/>
    </xf>
    <xf numFmtId="38" fontId="22" fillId="0" borderId="10" xfId="1" applyFont="1" applyBorder="1" applyAlignment="1" applyProtection="1">
      <alignment horizontal="left" vertical="center" wrapText="1"/>
    </xf>
    <xf numFmtId="38" fontId="3" fillId="0" borderId="13" xfId="1" applyFont="1" applyBorder="1" applyAlignment="1" applyProtection="1">
      <alignment horizontal="center" vertical="center"/>
    </xf>
    <xf numFmtId="38" fontId="22" fillId="0" borderId="99" xfId="1" applyFont="1" applyBorder="1" applyAlignment="1" applyProtection="1">
      <alignment vertical="center"/>
    </xf>
    <xf numFmtId="176" fontId="22" fillId="0" borderId="30" xfId="1" applyNumberFormat="1" applyFont="1" applyBorder="1" applyAlignment="1" applyProtection="1">
      <alignment vertical="center"/>
    </xf>
    <xf numFmtId="38" fontId="22" fillId="3" borderId="66" xfId="1" applyFont="1" applyFill="1" applyBorder="1" applyAlignment="1" applyProtection="1">
      <alignment horizontal="center" vertical="center"/>
    </xf>
    <xf numFmtId="176" fontId="22" fillId="0" borderId="84" xfId="1" applyNumberFormat="1" applyFont="1" applyBorder="1" applyAlignment="1" applyProtection="1">
      <alignment vertical="center"/>
    </xf>
    <xf numFmtId="176" fontId="22" fillId="8" borderId="66" xfId="1" applyNumberFormat="1" applyFont="1" applyFill="1" applyBorder="1" applyAlignment="1" applyProtection="1">
      <alignment vertical="center"/>
    </xf>
    <xf numFmtId="0" fontId="22" fillId="0" borderId="0" xfId="0" applyFont="1" applyAlignment="1" applyProtection="1">
      <alignment horizontal="right" vertical="center"/>
      <protection locked="0"/>
    </xf>
    <xf numFmtId="0" fontId="21" fillId="0" borderId="4" xfId="0" applyFont="1" applyBorder="1" applyAlignment="1" applyProtection="1">
      <alignment horizontal="left" vertical="center"/>
      <protection locked="0"/>
    </xf>
    <xf numFmtId="0" fontId="22" fillId="0" borderId="51" xfId="1" applyNumberFormat="1" applyFont="1" applyBorder="1" applyAlignment="1" applyProtection="1">
      <alignment horizontal="center" vertical="center"/>
      <protection locked="0"/>
    </xf>
    <xf numFmtId="0" fontId="22" fillId="0" borderId="50" xfId="1" applyNumberFormat="1" applyFont="1" applyBorder="1" applyAlignment="1" applyProtection="1">
      <alignment horizontal="center" vertical="center"/>
      <protection locked="0"/>
    </xf>
    <xf numFmtId="0" fontId="22" fillId="0" borderId="2" xfId="1" applyNumberFormat="1" applyFont="1" applyBorder="1" applyAlignment="1" applyProtection="1">
      <alignment vertical="center"/>
      <protection locked="0"/>
    </xf>
    <xf numFmtId="0" fontId="22" fillId="0" borderId="38" xfId="1" applyNumberFormat="1" applyFont="1" applyBorder="1" applyAlignment="1" applyProtection="1">
      <alignment vertical="center"/>
      <protection locked="0"/>
    </xf>
    <xf numFmtId="3" fontId="22" fillId="0" borderId="33" xfId="1" applyNumberFormat="1" applyFont="1" applyBorder="1" applyAlignment="1">
      <alignment horizontal="right" vertical="center"/>
    </xf>
    <xf numFmtId="3" fontId="22" fillId="0" borderId="43" xfId="1" applyNumberFormat="1" applyFont="1" applyBorder="1" applyAlignment="1">
      <alignment horizontal="right" vertical="center"/>
    </xf>
    <xf numFmtId="0" fontId="22" fillId="3" borderId="28" xfId="1" applyNumberFormat="1" applyFont="1" applyFill="1" applyBorder="1" applyAlignment="1" applyProtection="1">
      <alignment horizontal="center" vertical="center"/>
      <protection locked="0"/>
    </xf>
    <xf numFmtId="0" fontId="22" fillId="3" borderId="44" xfId="1" applyNumberFormat="1" applyFont="1" applyFill="1" applyBorder="1" applyAlignment="1" applyProtection="1">
      <alignment horizontal="center" vertical="center"/>
      <protection locked="0"/>
    </xf>
    <xf numFmtId="3" fontId="22" fillId="0" borderId="24" xfId="1" applyNumberFormat="1" applyFont="1" applyBorder="1" applyAlignment="1" applyProtection="1">
      <alignment vertical="center"/>
      <protection locked="0"/>
    </xf>
    <xf numFmtId="3" fontId="22" fillId="0" borderId="26" xfId="1" applyNumberFormat="1" applyFont="1" applyBorder="1" applyAlignment="1" applyProtection="1">
      <alignment vertical="center"/>
      <protection locked="0"/>
    </xf>
    <xf numFmtId="3" fontId="22" fillId="0" borderId="43" xfId="1" applyNumberFormat="1" applyFont="1" applyBorder="1" applyAlignment="1" applyProtection="1">
      <alignment vertical="center"/>
      <protection locked="0"/>
    </xf>
    <xf numFmtId="3" fontId="22" fillId="8" borderId="28" xfId="1" applyNumberFormat="1" applyFont="1" applyFill="1" applyBorder="1" applyAlignment="1">
      <alignment vertical="center"/>
    </xf>
    <xf numFmtId="3" fontId="22" fillId="8" borderId="44" xfId="1" applyNumberFormat="1" applyFont="1" applyFill="1" applyBorder="1" applyAlignment="1">
      <alignment vertical="center"/>
    </xf>
    <xf numFmtId="0" fontId="22" fillId="0" borderId="5" xfId="1" applyNumberFormat="1" applyFont="1" applyBorder="1" applyAlignment="1" applyProtection="1">
      <alignment horizontal="left" vertical="center" wrapText="1"/>
      <protection locked="0"/>
    </xf>
    <xf numFmtId="0" fontId="22" fillId="0" borderId="45" xfId="1" applyNumberFormat="1" applyFont="1" applyBorder="1" applyAlignment="1" applyProtection="1">
      <alignment horizontal="left" vertical="center" wrapText="1"/>
      <protection locked="0"/>
    </xf>
    <xf numFmtId="38" fontId="22" fillId="0" borderId="95" xfId="1" applyFont="1" applyBorder="1" applyAlignment="1" applyProtection="1">
      <alignment horizontal="center" vertical="center" shrinkToFit="1"/>
    </xf>
    <xf numFmtId="38" fontId="22" fillId="0" borderId="13" xfId="1" applyFont="1" applyBorder="1" applyAlignment="1" applyProtection="1">
      <alignment horizontal="center" vertical="center" shrinkToFit="1"/>
    </xf>
    <xf numFmtId="0" fontId="26" fillId="2" borderId="98" xfId="0" applyFont="1" applyFill="1" applyBorder="1" applyAlignment="1" applyProtection="1">
      <alignment horizontal="center" vertical="center"/>
    </xf>
    <xf numFmtId="0" fontId="32" fillId="0" borderId="24" xfId="1" applyNumberFormat="1" applyFont="1" applyBorder="1" applyAlignment="1" applyProtection="1">
      <alignment horizontal="center" vertical="center" wrapText="1"/>
      <protection locked="0"/>
    </xf>
    <xf numFmtId="0" fontId="32" fillId="0" borderId="26" xfId="1" applyNumberFormat="1" applyFont="1" applyBorder="1" applyAlignment="1" applyProtection="1">
      <alignment horizontal="center" vertical="center" wrapText="1"/>
      <protection locked="0"/>
    </xf>
    <xf numFmtId="0" fontId="32" fillId="0" borderId="41" xfId="1" applyNumberFormat="1" applyFont="1" applyBorder="1" applyAlignment="1" applyProtection="1">
      <alignment horizontal="center" vertical="center" wrapText="1"/>
      <protection locked="0"/>
    </xf>
    <xf numFmtId="0" fontId="32" fillId="0" borderId="2" xfId="1" applyNumberFormat="1" applyFont="1" applyBorder="1" applyAlignment="1" applyProtection="1">
      <alignment vertical="center" wrapText="1"/>
      <protection locked="0"/>
    </xf>
    <xf numFmtId="0" fontId="32" fillId="0" borderId="1" xfId="1" applyNumberFormat="1" applyFont="1" applyBorder="1" applyAlignment="1" applyProtection="1">
      <alignment vertical="center" wrapText="1"/>
      <protection locked="0"/>
    </xf>
    <xf numFmtId="0" fontId="32" fillId="0" borderId="38" xfId="1" applyNumberFormat="1" applyFont="1" applyBorder="1" applyAlignment="1" applyProtection="1">
      <alignment vertical="center" wrapText="1"/>
      <protection locked="0"/>
    </xf>
    <xf numFmtId="0" fontId="32" fillId="0" borderId="25" xfId="1" applyNumberFormat="1" applyFont="1" applyBorder="1" applyAlignment="1" applyProtection="1">
      <alignment vertical="center"/>
      <protection locked="0"/>
    </xf>
    <xf numFmtId="0" fontId="32" fillId="0" borderId="32" xfId="1" applyNumberFormat="1" applyFont="1" applyBorder="1" applyAlignment="1" applyProtection="1">
      <alignment vertical="center"/>
      <protection locked="0"/>
    </xf>
    <xf numFmtId="0" fontId="32" fillId="0" borderId="39" xfId="1" applyNumberFormat="1" applyFont="1" applyBorder="1" applyAlignment="1" applyProtection="1">
      <alignment vertical="center"/>
      <protection locked="0"/>
    </xf>
    <xf numFmtId="49" fontId="32" fillId="0" borderId="28" xfId="1" applyNumberFormat="1" applyFont="1" applyBorder="1" applyAlignment="1" applyProtection="1">
      <alignment vertical="center" wrapText="1"/>
      <protection locked="0"/>
    </xf>
    <xf numFmtId="49" fontId="32" fillId="0" borderId="29" xfId="1" applyNumberFormat="1" applyFont="1" applyBorder="1" applyAlignment="1" applyProtection="1">
      <alignment vertical="center" wrapText="1"/>
      <protection locked="0"/>
    </xf>
    <xf numFmtId="49" fontId="32" fillId="0" borderId="44" xfId="1" applyNumberFormat="1" applyFont="1" applyBorder="1" applyAlignment="1" applyProtection="1">
      <alignment vertical="center" wrapText="1"/>
      <protection locked="0"/>
    </xf>
    <xf numFmtId="14" fontId="32" fillId="0" borderId="33" xfId="1" applyNumberFormat="1" applyFont="1" applyBorder="1" applyAlignment="1" applyProtection="1">
      <alignment vertical="center"/>
      <protection locked="0"/>
    </xf>
    <xf numFmtId="14" fontId="32" fillId="0" borderId="34" xfId="1" applyNumberFormat="1" applyFont="1" applyBorder="1" applyAlignment="1" applyProtection="1">
      <alignment vertical="center"/>
      <protection locked="0"/>
    </xf>
    <xf numFmtId="14" fontId="32" fillId="0" borderId="43" xfId="1" applyNumberFormat="1" applyFont="1" applyBorder="1" applyAlignment="1" applyProtection="1">
      <alignment vertical="center"/>
      <protection locked="0"/>
    </xf>
    <xf numFmtId="14" fontId="32" fillId="0" borderId="23" xfId="1" applyNumberFormat="1" applyFont="1" applyBorder="1" applyAlignment="1" applyProtection="1">
      <alignment vertical="center"/>
      <protection locked="0"/>
    </xf>
    <xf numFmtId="14" fontId="32" fillId="0" borderId="33" xfId="1" applyNumberFormat="1" applyFont="1" applyBorder="1" applyAlignment="1" applyProtection="1">
      <alignment horizontal="center" vertical="center"/>
      <protection locked="0"/>
    </xf>
    <xf numFmtId="14" fontId="32" fillId="0" borderId="46" xfId="1" applyNumberFormat="1" applyFont="1" applyBorder="1" applyAlignment="1" applyProtection="1">
      <alignment vertical="center"/>
      <protection locked="0"/>
    </xf>
    <xf numFmtId="14" fontId="32" fillId="0" borderId="42" xfId="1" applyNumberFormat="1" applyFont="1" applyBorder="1" applyAlignment="1" applyProtection="1">
      <alignment vertical="center"/>
      <protection locked="0"/>
    </xf>
    <xf numFmtId="0" fontId="32" fillId="0" borderId="23" xfId="1" applyNumberFormat="1" applyFont="1" applyBorder="1" applyAlignment="1" applyProtection="1">
      <alignment horizontal="center" vertical="center" wrapText="1"/>
      <protection locked="0"/>
    </xf>
    <xf numFmtId="14" fontId="32" fillId="0" borderId="34" xfId="1" applyNumberFormat="1" applyFont="1" applyBorder="1" applyAlignment="1" applyProtection="1">
      <alignment horizontal="center" vertical="center"/>
      <protection locked="0"/>
    </xf>
    <xf numFmtId="0" fontId="32" fillId="0" borderId="46" xfId="1" applyNumberFormat="1" applyFont="1" applyBorder="1" applyAlignment="1" applyProtection="1">
      <alignment horizontal="center" vertical="center" wrapText="1"/>
      <protection locked="0"/>
    </xf>
    <xf numFmtId="14" fontId="32" fillId="0" borderId="43" xfId="1" applyNumberFormat="1" applyFont="1" applyBorder="1" applyAlignment="1" applyProtection="1">
      <alignment horizontal="center" vertical="center"/>
      <protection locked="0"/>
    </xf>
    <xf numFmtId="0" fontId="32" fillId="0" borderId="52" xfId="1" applyNumberFormat="1" applyFont="1" applyBorder="1" applyAlignment="1" applyProtection="1">
      <alignment horizontal="center" vertical="center" wrapText="1"/>
      <protection locked="0"/>
    </xf>
    <xf numFmtId="0" fontId="48" fillId="0" borderId="5" xfId="1" applyNumberFormat="1" applyFont="1" applyBorder="1" applyAlignment="1" applyProtection="1">
      <alignment horizontal="center" vertical="center" wrapText="1"/>
      <protection locked="0"/>
    </xf>
    <xf numFmtId="0" fontId="48" fillId="0" borderId="3" xfId="1" applyNumberFormat="1" applyFont="1" applyBorder="1" applyAlignment="1" applyProtection="1">
      <alignment horizontal="center" vertical="center" wrapText="1"/>
      <protection locked="0"/>
    </xf>
    <xf numFmtId="0" fontId="48" fillId="0" borderId="45" xfId="1" applyNumberFormat="1" applyFont="1" applyBorder="1" applyAlignment="1" applyProtection="1">
      <alignment horizontal="center" vertical="center" wrapText="1"/>
      <protection locked="0"/>
    </xf>
    <xf numFmtId="14" fontId="32" fillId="0" borderId="75" xfId="1" applyNumberFormat="1" applyFont="1" applyBorder="1" applyAlignment="1" applyProtection="1">
      <alignment horizontal="center" vertical="center"/>
      <protection locked="0"/>
    </xf>
    <xf numFmtId="14" fontId="32" fillId="0" borderId="76" xfId="1" applyNumberFormat="1" applyFont="1" applyBorder="1" applyAlignment="1" applyProtection="1">
      <alignment horizontal="center" vertical="center"/>
      <protection locked="0"/>
    </xf>
    <xf numFmtId="14" fontId="32" fillId="0" borderId="52" xfId="1" applyNumberFormat="1" applyFont="1" applyBorder="1" applyAlignment="1" applyProtection="1">
      <alignment horizontal="center" vertical="center"/>
      <protection locked="0"/>
    </xf>
    <xf numFmtId="0" fontId="32" fillId="0" borderId="45" xfId="1" applyNumberFormat="1" applyFont="1" applyBorder="1" applyAlignment="1" applyProtection="1">
      <alignment horizontal="center" vertical="center" wrapText="1"/>
      <protection locked="0"/>
    </xf>
    <xf numFmtId="0" fontId="18" fillId="0" borderId="0" xfId="0" applyFont="1" applyAlignment="1">
      <alignment horizontal="left" vertical="center" wrapText="1"/>
    </xf>
    <xf numFmtId="0" fontId="18" fillId="0" borderId="0" xfId="0" applyFont="1" applyAlignment="1">
      <alignment horizontal="left" vertical="top" wrapText="1"/>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7" fillId="0" borderId="89" xfId="0" applyFont="1" applyBorder="1" applyProtection="1">
      <alignment vertical="center"/>
      <protection locked="0"/>
    </xf>
    <xf numFmtId="0" fontId="17" fillId="0" borderId="90" xfId="0" applyFont="1" applyBorder="1" applyProtection="1">
      <alignment vertical="center"/>
      <protection locked="0"/>
    </xf>
    <xf numFmtId="0" fontId="10" fillId="0" borderId="90" xfId="0" applyFont="1" applyBorder="1" applyAlignment="1" applyProtection="1">
      <alignment horizontal="left" vertical="center"/>
      <protection locked="0"/>
    </xf>
    <xf numFmtId="0" fontId="10" fillId="0" borderId="91" xfId="0" applyFont="1" applyBorder="1" applyAlignment="1" applyProtection="1">
      <alignment horizontal="left" vertical="center"/>
      <protection locked="0"/>
    </xf>
    <xf numFmtId="0" fontId="16" fillId="0" borderId="92" xfId="0" applyFont="1" applyBorder="1" applyAlignment="1" applyProtection="1">
      <alignment horizontal="left" vertical="center"/>
      <protection locked="0"/>
    </xf>
    <xf numFmtId="0" fontId="16" fillId="0" borderId="93" xfId="0" applyFont="1" applyBorder="1" applyAlignment="1" applyProtection="1">
      <alignment horizontal="left" vertical="center"/>
      <protection locked="0"/>
    </xf>
    <xf numFmtId="0" fontId="16" fillId="0" borderId="94" xfId="0" applyFont="1" applyBorder="1" applyAlignment="1" applyProtection="1">
      <alignment horizontal="left" vertical="center"/>
      <protection locked="0"/>
    </xf>
    <xf numFmtId="0" fontId="16" fillId="0" borderId="9" xfId="0" applyFont="1" applyBorder="1" applyProtection="1">
      <alignment vertical="center"/>
      <protection locked="0"/>
    </xf>
    <xf numFmtId="0" fontId="16" fillId="0" borderId="7" xfId="0" applyFont="1" applyBorder="1" applyProtection="1">
      <alignment vertical="center"/>
      <protection locked="0"/>
    </xf>
    <xf numFmtId="0" fontId="16" fillId="0" borderId="10" xfId="0" applyFont="1" applyBorder="1" applyProtection="1">
      <alignment vertical="center"/>
      <protection locked="0"/>
    </xf>
    <xf numFmtId="0" fontId="16" fillId="0" borderId="11" xfId="0" applyFont="1" applyBorder="1" applyProtection="1">
      <alignment vertical="center"/>
      <protection locked="0"/>
    </xf>
    <xf numFmtId="0" fontId="16" fillId="0" borderId="4" xfId="0" applyFont="1" applyBorder="1" applyProtection="1">
      <alignment vertical="center"/>
      <protection locked="0"/>
    </xf>
    <xf numFmtId="0" fontId="16" fillId="0" borderId="12" xfId="0" applyFont="1" applyBorder="1" applyProtection="1">
      <alignment vertical="center"/>
      <protection locked="0"/>
    </xf>
    <xf numFmtId="0" fontId="16" fillId="0" borderId="13" xfId="0" applyFont="1" applyBorder="1" applyAlignment="1" applyProtection="1">
      <alignment horizontal="center" vertical="center"/>
      <protection locked="0"/>
    </xf>
    <xf numFmtId="0" fontId="16" fillId="0" borderId="95" xfId="0" applyFont="1" applyBorder="1" applyAlignment="1" applyProtection="1">
      <alignment horizontal="center" vertical="center"/>
      <protection locked="0"/>
    </xf>
    <xf numFmtId="0" fontId="10" fillId="0" borderId="30"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6" fillId="0" borderId="9"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89" xfId="0" applyFont="1" applyBorder="1" applyAlignment="1" applyProtection="1">
      <alignment horizontal="left" vertical="center"/>
      <protection locked="0"/>
    </xf>
    <xf numFmtId="0" fontId="16" fillId="0" borderId="90" xfId="0" applyFont="1" applyBorder="1" applyAlignment="1" applyProtection="1">
      <alignment horizontal="left" vertical="center"/>
      <protection locked="0"/>
    </xf>
    <xf numFmtId="0" fontId="16" fillId="0" borderId="91" xfId="0" applyFont="1" applyBorder="1" applyAlignment="1" applyProtection="1">
      <alignment horizontal="left" vertical="center"/>
      <protection locked="0"/>
    </xf>
    <xf numFmtId="0" fontId="16" fillId="0" borderId="7"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0" fillId="0" borderId="89"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3" xfId="0" applyFont="1" applyBorder="1" applyAlignment="1" applyProtection="1">
      <alignment horizontal="left" vertical="center"/>
      <protection locked="0"/>
    </xf>
    <xf numFmtId="0" fontId="10" fillId="0" borderId="94" xfId="0" applyFont="1" applyBorder="1" applyAlignment="1" applyProtection="1">
      <alignment horizontal="left" vertical="center"/>
      <protection locked="0"/>
    </xf>
    <xf numFmtId="0" fontId="10" fillId="0" borderId="20"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3" fillId="0" borderId="5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0" fillId="0" borderId="35" xfId="0" applyFont="1" applyBorder="1" applyAlignment="1">
      <alignment horizontal="center" vertical="center" shrinkToFit="1"/>
    </xf>
    <xf numFmtId="0" fontId="10" fillId="0" borderId="13" xfId="0" applyFont="1" applyBorder="1" applyAlignment="1">
      <alignment horizontal="center" vertical="center" shrinkToFit="1"/>
    </xf>
    <xf numFmtId="0" fontId="13" fillId="0" borderId="13"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Alignment="1">
      <alignment horizontal="center" vertical="center" wrapText="1"/>
    </xf>
    <xf numFmtId="0" fontId="13" fillId="0" borderId="60"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79" xfId="0" applyFont="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18" fillId="3" borderId="63"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8" fillId="3" borderId="61" xfId="0" applyFont="1" applyFill="1" applyBorder="1" applyAlignment="1">
      <alignment horizontal="center" vertical="center" wrapText="1"/>
    </xf>
    <xf numFmtId="176" fontId="10" fillId="0" borderId="4" xfId="0" applyNumberFormat="1" applyFont="1" applyBorder="1" applyAlignment="1">
      <alignment horizontal="right" vertical="center"/>
    </xf>
    <xf numFmtId="0" fontId="10" fillId="0" borderId="4" xfId="0" applyFont="1" applyBorder="1" applyAlignment="1">
      <alignment horizontal="right" vertical="center"/>
    </xf>
    <xf numFmtId="0" fontId="9" fillId="0" borderId="0" xfId="0" applyFont="1" applyAlignment="1" applyProtection="1">
      <alignment horizontal="right"/>
      <protection locked="0"/>
    </xf>
    <xf numFmtId="0" fontId="34" fillId="0" borderId="0" xfId="0" applyFont="1" applyAlignment="1">
      <alignment horizontal="center" vertical="center" shrinkToFit="1"/>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lignment vertical="center"/>
    </xf>
    <xf numFmtId="38" fontId="46" fillId="0" borderId="30" xfId="1" applyFont="1" applyBorder="1" applyAlignment="1" applyProtection="1">
      <alignment horizontal="left" vertical="center"/>
    </xf>
    <xf numFmtId="38" fontId="46" fillId="0" borderId="100" xfId="1" applyFont="1" applyBorder="1" applyAlignment="1" applyProtection="1">
      <alignment horizontal="left" vertical="center"/>
    </xf>
    <xf numFmtId="41" fontId="23" fillId="6" borderId="71" xfId="1" applyNumberFormat="1" applyFont="1" applyFill="1" applyBorder="1" applyAlignment="1">
      <alignment horizontal="center" vertical="center" wrapText="1" shrinkToFit="1"/>
    </xf>
    <xf numFmtId="41" fontId="23" fillId="6" borderId="48" xfId="1" applyNumberFormat="1" applyFont="1" applyFill="1" applyBorder="1" applyAlignment="1">
      <alignment horizontal="center" vertical="center" wrapText="1" shrinkToFit="1"/>
    </xf>
    <xf numFmtId="176" fontId="23" fillId="7" borderId="71" xfId="1" applyNumberFormat="1" applyFont="1" applyFill="1" applyBorder="1" applyAlignment="1">
      <alignment horizontal="center" vertical="center" wrapText="1" shrinkToFit="1"/>
    </xf>
    <xf numFmtId="176" fontId="23" fillId="7" borderId="48" xfId="1" applyNumberFormat="1" applyFont="1" applyFill="1" applyBorder="1" applyAlignment="1">
      <alignment horizontal="center" vertical="center" wrapText="1" shrinkToFit="1"/>
    </xf>
    <xf numFmtId="38" fontId="24" fillId="3" borderId="58" xfId="1" applyFont="1" applyFill="1" applyBorder="1" applyAlignment="1">
      <alignment horizontal="center" vertical="center" wrapText="1" shrinkToFit="1"/>
    </xf>
    <xf numFmtId="38" fontId="24" fillId="3" borderId="72" xfId="1" applyFont="1" applyFill="1" applyBorder="1" applyAlignment="1">
      <alignment horizontal="center" vertical="center" wrapText="1" shrinkToFit="1"/>
    </xf>
    <xf numFmtId="38" fontId="33" fillId="3" borderId="13" xfId="1" applyFont="1" applyFill="1" applyBorder="1" applyAlignment="1">
      <alignment horizontal="center" vertical="center" wrapText="1" shrinkToFit="1"/>
    </xf>
    <xf numFmtId="38" fontId="33" fillId="3" borderId="18" xfId="1" applyFont="1" applyFill="1" applyBorder="1" applyAlignment="1">
      <alignment horizontal="center" vertical="center" wrapText="1" shrinkToFit="1"/>
    </xf>
    <xf numFmtId="38" fontId="20" fillId="3" borderId="10" xfId="1" applyFont="1" applyFill="1" applyBorder="1" applyAlignment="1">
      <alignment horizontal="center" vertical="center" wrapText="1" shrinkToFit="1"/>
    </xf>
    <xf numFmtId="38" fontId="20" fillId="3" borderId="15" xfId="1" applyFont="1" applyFill="1" applyBorder="1" applyAlignment="1">
      <alignment horizontal="center" vertical="center" wrapText="1" shrinkToFit="1"/>
    </xf>
    <xf numFmtId="38" fontId="20" fillId="3" borderId="17" xfId="1" applyFont="1" applyFill="1" applyBorder="1" applyAlignment="1">
      <alignment horizontal="center" vertical="center" wrapText="1" shrinkToFit="1"/>
    </xf>
    <xf numFmtId="38" fontId="28" fillId="6" borderId="13" xfId="1" applyFont="1" applyFill="1" applyBorder="1" applyAlignment="1">
      <alignment horizontal="center" vertical="center" wrapText="1" shrinkToFit="1"/>
    </xf>
    <xf numFmtId="38" fontId="28" fillId="6" borderId="69" xfId="1" applyFont="1" applyFill="1" applyBorder="1" applyAlignment="1">
      <alignment horizontal="center" vertical="center" wrapText="1" shrinkToFit="1"/>
    </xf>
    <xf numFmtId="38" fontId="28" fillId="6" borderId="18" xfId="1" applyFont="1" applyFill="1" applyBorder="1" applyAlignment="1">
      <alignment horizontal="center" vertical="center" wrapText="1" shrinkToFit="1"/>
    </xf>
    <xf numFmtId="38" fontId="31" fillId="7" borderId="13" xfId="1" applyFont="1" applyFill="1" applyBorder="1" applyAlignment="1">
      <alignment horizontal="center" vertical="center" wrapText="1" shrinkToFit="1"/>
    </xf>
    <xf numFmtId="38" fontId="31" fillId="7" borderId="18" xfId="1" applyFont="1" applyFill="1" applyBorder="1" applyAlignment="1">
      <alignment horizontal="center" vertical="center" wrapText="1" shrinkToFit="1"/>
    </xf>
    <xf numFmtId="0" fontId="49" fillId="0" borderId="4" xfId="0" applyFont="1" applyBorder="1" applyAlignment="1" applyProtection="1">
      <alignment horizontal="left" vertical="center"/>
      <protection locked="0"/>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8" fontId="15" fillId="6" borderId="9" xfId="1" applyFont="1" applyFill="1" applyBorder="1" applyAlignment="1">
      <alignment horizontal="center" vertical="center" shrinkToFit="1"/>
    </xf>
    <xf numFmtId="38" fontId="15" fillId="6" borderId="14" xfId="1" applyFont="1" applyFill="1" applyBorder="1" applyAlignment="1">
      <alignment horizontal="center" vertical="center" shrinkToFit="1"/>
    </xf>
    <xf numFmtId="38" fontId="15" fillId="6" borderId="16" xfId="1" applyFont="1" applyFill="1" applyBorder="1" applyAlignment="1">
      <alignment horizontal="center" vertical="center" shrinkToFit="1"/>
    </xf>
    <xf numFmtId="38" fontId="33" fillId="3" borderId="36" xfId="1" applyFont="1" applyFill="1" applyBorder="1" applyAlignment="1">
      <alignment horizontal="center" vertical="center" wrapText="1" shrinkToFit="1"/>
    </xf>
    <xf numFmtId="38" fontId="33" fillId="3" borderId="37" xfId="1" applyFont="1" applyFill="1" applyBorder="1" applyAlignment="1">
      <alignment horizontal="center" vertical="center" wrapText="1" shrinkToFit="1"/>
    </xf>
    <xf numFmtId="38" fontId="33" fillId="3" borderId="27" xfId="1" applyFont="1" applyFill="1" applyBorder="1" applyAlignment="1">
      <alignment horizontal="center" vertical="center" wrapText="1" shrinkToFit="1"/>
    </xf>
    <xf numFmtId="38" fontId="23" fillId="5" borderId="47" xfId="1" applyFont="1" applyFill="1" applyBorder="1" applyAlignment="1">
      <alignment horizontal="center" vertical="center" wrapText="1" shrinkToFit="1"/>
    </xf>
    <xf numFmtId="38" fontId="23" fillId="5" borderId="67" xfId="1" applyFont="1" applyFill="1" applyBorder="1" applyAlignment="1">
      <alignment horizontal="center" vertical="center" wrapText="1" shrinkToFit="1"/>
    </xf>
    <xf numFmtId="38" fontId="23" fillId="5" borderId="48" xfId="1" applyFont="1" applyFill="1" applyBorder="1" applyAlignment="1">
      <alignment horizontal="center" vertical="center" wrapText="1" shrinkToFit="1"/>
    </xf>
    <xf numFmtId="38" fontId="27" fillId="3" borderId="49" xfId="1" applyFont="1" applyFill="1" applyBorder="1" applyAlignment="1">
      <alignment horizontal="center" vertical="center" wrapText="1" shrinkToFit="1"/>
    </xf>
    <xf numFmtId="38" fontId="27" fillId="3" borderId="68" xfId="1" applyFont="1" applyFill="1" applyBorder="1" applyAlignment="1">
      <alignment horizontal="center" vertical="center" wrapText="1" shrinkToFit="1"/>
    </xf>
    <xf numFmtId="38" fontId="27" fillId="3" borderId="31" xfId="1" applyFont="1" applyFill="1" applyBorder="1" applyAlignment="1">
      <alignment horizontal="center" vertical="center" wrapText="1" shrinkToFit="1"/>
    </xf>
    <xf numFmtId="38" fontId="27" fillId="3" borderId="53" xfId="1" applyFont="1" applyFill="1" applyBorder="1" applyAlignment="1">
      <alignment horizontal="center" vertical="center" wrapText="1" shrinkToFit="1"/>
    </xf>
    <xf numFmtId="38" fontId="27" fillId="3" borderId="0" xfId="1" applyFont="1" applyFill="1" applyBorder="1" applyAlignment="1">
      <alignment horizontal="center" vertical="center" wrapText="1" shrinkToFit="1"/>
    </xf>
    <xf numFmtId="38" fontId="27" fillId="3" borderId="19" xfId="1" applyFont="1" applyFill="1" applyBorder="1" applyAlignment="1">
      <alignment horizontal="center" vertical="center" wrapText="1" shrinkToFit="1"/>
    </xf>
    <xf numFmtId="38" fontId="27" fillId="3" borderId="47" xfId="1" applyFont="1" applyFill="1" applyBorder="1" applyAlignment="1">
      <alignment horizontal="center" vertical="center" wrapText="1" shrinkToFit="1"/>
    </xf>
    <xf numFmtId="38" fontId="27" fillId="3" borderId="67" xfId="1" applyFont="1" applyFill="1" applyBorder="1" applyAlignment="1">
      <alignment horizontal="center" vertical="center" wrapText="1" shrinkToFit="1"/>
    </xf>
    <xf numFmtId="38" fontId="27" fillId="3" borderId="48" xfId="1" applyFont="1" applyFill="1" applyBorder="1" applyAlignment="1">
      <alignment horizontal="center" vertical="center" wrapText="1" shrinkToFit="1"/>
    </xf>
    <xf numFmtId="0" fontId="31" fillId="6" borderId="10" xfId="0" applyFont="1" applyFill="1" applyBorder="1" applyAlignment="1">
      <alignment horizontal="center" vertical="center" wrapText="1" shrinkToFit="1"/>
    </xf>
    <xf numFmtId="0" fontId="31" fillId="6" borderId="15" xfId="0" applyFont="1" applyFill="1" applyBorder="1" applyAlignment="1">
      <alignment horizontal="center" vertical="center" wrapText="1" shrinkToFit="1"/>
    </xf>
    <xf numFmtId="0" fontId="31" fillId="6" borderId="17" xfId="0" applyFont="1" applyFill="1" applyBorder="1" applyAlignment="1">
      <alignment horizontal="center" vertical="center" shrinkToFit="1"/>
    </xf>
    <xf numFmtId="38" fontId="27" fillId="6" borderId="9" xfId="1" applyFont="1" applyFill="1" applyBorder="1" applyAlignment="1">
      <alignment horizontal="center" vertical="center" wrapText="1" shrinkToFit="1"/>
    </xf>
    <xf numFmtId="38" fontId="27" fillId="6" borderId="14" xfId="1" applyFont="1" applyFill="1" applyBorder="1" applyAlignment="1">
      <alignment horizontal="center" vertical="center" wrapText="1" shrinkToFit="1"/>
    </xf>
    <xf numFmtId="38" fontId="27" fillId="6" borderId="18" xfId="1" applyFont="1" applyFill="1" applyBorder="1" applyAlignment="1">
      <alignment horizontal="center" vertical="center" wrapText="1" shrinkToFit="1"/>
    </xf>
    <xf numFmtId="38" fontId="24" fillId="3" borderId="47" xfId="1" applyFont="1" applyFill="1" applyBorder="1" applyAlignment="1">
      <alignment horizontal="center" vertical="center" wrapText="1" shrinkToFit="1"/>
    </xf>
    <xf numFmtId="38" fontId="24" fillId="3" borderId="67" xfId="1" applyFont="1" applyFill="1" applyBorder="1" applyAlignment="1">
      <alignment horizontal="center" vertical="center" wrapText="1" shrinkToFit="1"/>
    </xf>
    <xf numFmtId="38" fontId="24" fillId="3" borderId="48" xfId="1" applyFont="1" applyFill="1" applyBorder="1" applyAlignment="1">
      <alignment horizontal="center" vertical="center" wrapText="1" shrinkToFit="1"/>
    </xf>
    <xf numFmtId="38" fontId="33" fillId="3" borderId="62" xfId="1" applyFont="1" applyFill="1" applyBorder="1" applyAlignment="1">
      <alignment horizontal="center" vertical="center" wrapText="1" shrinkToFit="1"/>
    </xf>
    <xf numFmtId="38" fontId="33" fillId="3" borderId="70" xfId="1" applyFont="1" applyFill="1" applyBorder="1" applyAlignment="1">
      <alignment horizontal="center" vertical="center" wrapText="1" shrinkToFit="1"/>
    </xf>
    <xf numFmtId="0" fontId="39" fillId="0" borderId="0" xfId="0" applyFont="1" applyBorder="1" applyAlignment="1" applyProtection="1">
      <alignment horizontal="center" vertical="center"/>
      <protection locked="0"/>
    </xf>
    <xf numFmtId="38" fontId="31" fillId="7" borderId="73" xfId="1" applyFont="1" applyFill="1" applyBorder="1" applyAlignment="1">
      <alignment horizontal="center" vertical="center" wrapText="1" shrinkToFit="1"/>
    </xf>
    <xf numFmtId="38" fontId="31" fillId="7" borderId="74" xfId="1" applyFont="1" applyFill="1" applyBorder="1" applyAlignment="1">
      <alignment horizontal="center" vertical="center" wrapText="1" shrinkToFit="1"/>
    </xf>
    <xf numFmtId="38" fontId="31" fillId="7" borderId="35" xfId="1" applyFont="1" applyFill="1" applyBorder="1" applyAlignment="1">
      <alignment horizontal="center" vertical="center" wrapText="1" shrinkToFit="1"/>
    </xf>
    <xf numFmtId="38" fontId="31" fillId="7" borderId="31" xfId="1" applyFont="1" applyFill="1" applyBorder="1" applyAlignment="1">
      <alignment horizontal="center" vertical="center" wrapText="1" shrinkToFit="1"/>
    </xf>
    <xf numFmtId="38" fontId="21" fillId="6" borderId="35" xfId="1" applyFont="1" applyFill="1" applyBorder="1" applyAlignment="1">
      <alignment horizontal="center" vertical="center" wrapText="1" shrinkToFit="1"/>
    </xf>
    <xf numFmtId="38" fontId="21" fillId="6" borderId="68" xfId="1" applyFont="1" applyFill="1" applyBorder="1" applyAlignment="1">
      <alignment horizontal="center" vertical="center" wrapText="1" shrinkToFit="1"/>
    </xf>
    <xf numFmtId="38" fontId="21" fillId="6" borderId="31" xfId="1" applyFont="1" applyFill="1" applyBorder="1" applyAlignment="1">
      <alignment horizontal="center" vertical="center" shrinkToFit="1"/>
    </xf>
    <xf numFmtId="0" fontId="27" fillId="6" borderId="10" xfId="0" applyFont="1" applyFill="1" applyBorder="1" applyAlignment="1">
      <alignment horizontal="center" vertical="center" wrapText="1" shrinkToFit="1"/>
    </xf>
    <xf numFmtId="0" fontId="27" fillId="6" borderId="15" xfId="0" applyFont="1" applyFill="1" applyBorder="1" applyAlignment="1">
      <alignment horizontal="center" vertical="center" wrapText="1" shrinkToFit="1"/>
    </xf>
    <xf numFmtId="0" fontId="27" fillId="6" borderId="17" xfId="0" applyFont="1" applyFill="1" applyBorder="1" applyAlignment="1">
      <alignment horizontal="center" vertical="center" shrinkToFit="1"/>
    </xf>
    <xf numFmtId="38" fontId="27" fillId="6" borderId="16" xfId="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日（月）０時から令和３年３月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0</xdr:col>
      <xdr:colOff>89310</xdr:colOff>
      <xdr:row>0</xdr:row>
      <xdr:rowOff>100986</xdr:rowOff>
    </xdr:from>
    <xdr:to>
      <xdr:col>12</xdr:col>
      <xdr:colOff>2017963</xdr:colOff>
      <xdr:row>0</xdr:row>
      <xdr:rowOff>1491096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310" y="100986"/>
          <a:ext cx="24179053"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キャンセル料見合い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・令和３年</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8</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0</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時から令和</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3</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年３月</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7</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日（日）</a:t>
          </a:r>
          <a:r>
            <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24</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時までに出発する旅行を対象とし、</a:t>
          </a:r>
          <a:r>
            <a:rPr lang="ja-JP" altLang="en-US" sz="1050">
              <a:latin typeface="BIZ UDPゴシック" panose="020B0400000000000000" pitchFamily="50" charset="-128"/>
              <a:ea typeface="BIZ UDPゴシック" panose="020B0400000000000000" pitchFamily="50" charset="-128"/>
            </a:rPr>
            <a:t>自粛要請等によりキャンセルする旨を自己申告（運転免許証や診断書等の証明書類は不要）した場合。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40CB0-611B-4A9C-9666-CFC68BE96AF5}">
  <sheetPr>
    <tabColor rgb="FF002060"/>
  </sheetPr>
  <dimension ref="A1:V52"/>
  <sheetViews>
    <sheetView showZeros="0" topLeftCell="A28" zoomScale="71" zoomScaleNormal="71" zoomScaleSheetLayoutView="100" workbookViewId="0">
      <selection activeCell="I34" sqref="I34:M34"/>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2"/>
    </row>
    <row r="3" spans="1:20" ht="20.45" customHeight="1" x14ac:dyDescent="0.4">
      <c r="B3" s="6"/>
      <c r="H3" s="42"/>
      <c r="I3" s="42"/>
      <c r="J3" s="42"/>
      <c r="K3" s="240" t="s">
        <v>2</v>
      </c>
      <c r="L3" s="240"/>
      <c r="M3" s="240"/>
    </row>
    <row r="4" spans="1:20" ht="20.45" customHeight="1" x14ac:dyDescent="0.15">
      <c r="B4" s="7" t="s">
        <v>3</v>
      </c>
      <c r="H4" s="42"/>
      <c r="I4" s="42"/>
      <c r="J4" s="42"/>
      <c r="K4" s="42"/>
      <c r="L4" s="42"/>
      <c r="M4" s="42"/>
    </row>
    <row r="5" spans="1:20" ht="20.45" customHeight="1" x14ac:dyDescent="0.15">
      <c r="B5" s="8" t="s">
        <v>11</v>
      </c>
      <c r="H5" s="63" t="s">
        <v>57</v>
      </c>
      <c r="I5" s="42"/>
      <c r="J5" s="42"/>
      <c r="K5" s="42"/>
      <c r="L5" s="42"/>
      <c r="M5" s="42"/>
    </row>
    <row r="6" spans="1:20" s="59" customFormat="1" ht="15.6" customHeight="1" x14ac:dyDescent="0.15">
      <c r="H6" s="63"/>
      <c r="I6" s="63"/>
      <c r="J6" s="63"/>
      <c r="K6" s="63"/>
      <c r="L6" s="63"/>
      <c r="M6" s="63"/>
    </row>
    <row r="7" spans="1:20" s="59" customFormat="1" ht="16.5" customHeight="1" x14ac:dyDescent="0.15">
      <c r="H7" s="63"/>
      <c r="I7" s="63"/>
      <c r="J7" s="63"/>
      <c r="K7" s="63"/>
      <c r="L7" s="63"/>
      <c r="M7" s="63"/>
      <c r="T7" s="12"/>
    </row>
    <row r="8" spans="1:20" s="59" customFormat="1" ht="5.45" customHeight="1" x14ac:dyDescent="0.15">
      <c r="H8" s="63"/>
      <c r="I8" s="63"/>
      <c r="J8" s="63"/>
      <c r="K8" s="63"/>
      <c r="L8" s="63"/>
      <c r="M8" s="63"/>
      <c r="T8" s="12"/>
    </row>
    <row r="9" spans="1:20" ht="16.149999999999999" customHeight="1" x14ac:dyDescent="0.15">
      <c r="B9" s="9"/>
      <c r="H9" s="41" t="s">
        <v>26</v>
      </c>
      <c r="I9" s="41"/>
      <c r="J9" s="41"/>
      <c r="K9" s="41"/>
      <c r="L9" s="41"/>
      <c r="M9" s="42"/>
    </row>
    <row r="10" spans="1:20" ht="26.45" customHeight="1" x14ac:dyDescent="0.15">
      <c r="B10" s="60"/>
      <c r="C10" s="59"/>
      <c r="D10" s="59"/>
      <c r="E10" s="60"/>
      <c r="F10" s="60"/>
      <c r="G10" s="60"/>
      <c r="H10" s="61" t="s">
        <v>9</v>
      </c>
      <c r="I10" s="61"/>
      <c r="J10" s="61"/>
      <c r="K10" s="61"/>
      <c r="L10" s="61"/>
      <c r="M10" s="43" t="s">
        <v>10</v>
      </c>
    </row>
    <row r="11" spans="1:20" ht="26.45" customHeight="1" x14ac:dyDescent="0.15">
      <c r="B11" s="60"/>
      <c r="C11" s="60"/>
      <c r="D11" s="60"/>
      <c r="E11" s="60"/>
      <c r="F11" s="60"/>
      <c r="G11" s="60"/>
      <c r="H11" s="44" t="s">
        <v>4</v>
      </c>
      <c r="I11" s="62"/>
      <c r="J11" s="62"/>
      <c r="K11" s="63"/>
      <c r="L11" s="63"/>
      <c r="M11" s="63"/>
    </row>
    <row r="12" spans="1:20" ht="26.45" customHeight="1" x14ac:dyDescent="0.15">
      <c r="B12" s="60"/>
      <c r="C12" s="60"/>
      <c r="D12" s="60"/>
      <c r="E12" s="60"/>
      <c r="F12" s="60"/>
      <c r="G12" s="60"/>
      <c r="H12" s="64" t="s">
        <v>5</v>
      </c>
      <c r="I12" s="63"/>
      <c r="J12" s="62"/>
      <c r="K12" s="65"/>
      <c r="L12" s="65"/>
      <c r="M12" s="65"/>
    </row>
    <row r="13" spans="1:20" ht="26.45" customHeight="1" x14ac:dyDescent="0.15">
      <c r="B13" s="60"/>
      <c r="C13" s="60"/>
      <c r="D13" s="60"/>
      <c r="E13" s="60"/>
      <c r="F13" s="60"/>
      <c r="G13" s="60"/>
      <c r="H13" s="45" t="s">
        <v>8</v>
      </c>
      <c r="I13" s="65"/>
      <c r="J13" s="62"/>
      <c r="K13" s="62"/>
      <c r="L13" s="62"/>
      <c r="M13" s="65"/>
    </row>
    <row r="14" spans="1:20" ht="5.45" customHeight="1" x14ac:dyDescent="0.15">
      <c r="B14" s="60"/>
      <c r="C14" s="59"/>
      <c r="D14" s="59"/>
      <c r="E14" s="60"/>
      <c r="F14" s="60"/>
      <c r="G14" s="60"/>
      <c r="H14" s="66"/>
      <c r="I14" s="67"/>
      <c r="J14" s="60"/>
      <c r="K14" s="60"/>
      <c r="L14" s="60"/>
      <c r="M14" s="67"/>
    </row>
    <row r="15" spans="1:20" ht="23.25" customHeight="1" x14ac:dyDescent="0.15">
      <c r="A15" s="241" t="s">
        <v>86</v>
      </c>
      <c r="B15" s="241"/>
      <c r="C15" s="241"/>
      <c r="D15" s="241"/>
      <c r="E15" s="241"/>
      <c r="F15" s="241"/>
      <c r="G15" s="241"/>
      <c r="H15" s="241"/>
      <c r="I15" s="241"/>
      <c r="J15" s="241"/>
      <c r="K15" s="241"/>
      <c r="L15" s="241"/>
      <c r="M15" s="241"/>
      <c r="N15" s="241"/>
    </row>
    <row r="16" spans="1:20" ht="30" customHeight="1" x14ac:dyDescent="0.15">
      <c r="A16" s="21"/>
      <c r="B16" s="242" t="s">
        <v>87</v>
      </c>
      <c r="C16" s="242"/>
      <c r="D16" s="242"/>
      <c r="E16" s="242"/>
      <c r="F16" s="242"/>
      <c r="G16" s="242"/>
      <c r="H16" s="242"/>
      <c r="I16" s="242"/>
      <c r="J16" s="242"/>
      <c r="K16" s="242"/>
      <c r="L16" s="242"/>
      <c r="M16" s="242"/>
      <c r="N16" s="21"/>
    </row>
    <row r="17" spans="1:14" ht="4.1500000000000004" customHeight="1" x14ac:dyDescent="0.15">
      <c r="A17" s="21"/>
      <c r="B17" s="56"/>
      <c r="C17" s="56"/>
      <c r="D17" s="56"/>
      <c r="E17" s="56"/>
      <c r="F17" s="56"/>
      <c r="G17" s="56"/>
      <c r="H17" s="56"/>
      <c r="I17" s="56"/>
      <c r="J17" s="56"/>
      <c r="K17" s="56"/>
      <c r="L17" s="56"/>
      <c r="M17" s="56"/>
      <c r="N17" s="21"/>
    </row>
    <row r="18" spans="1:14" x14ac:dyDescent="0.15">
      <c r="B18" s="243" t="s">
        <v>58</v>
      </c>
      <c r="C18" s="243"/>
      <c r="D18" s="243"/>
      <c r="E18" s="243"/>
      <c r="F18" s="243"/>
      <c r="G18" s="243"/>
      <c r="H18" s="243"/>
      <c r="I18" s="243"/>
      <c r="J18" s="243"/>
      <c r="K18" s="243"/>
      <c r="L18" s="243"/>
      <c r="M18" s="243"/>
    </row>
    <row r="19" spans="1:14" ht="13.15" customHeight="1" x14ac:dyDescent="0.15">
      <c r="B19" s="244" t="s">
        <v>6</v>
      </c>
      <c r="C19" s="244"/>
      <c r="D19" s="57"/>
    </row>
    <row r="20" spans="1:14" ht="21" customHeight="1" x14ac:dyDescent="0.15">
      <c r="B20" s="12" t="s">
        <v>59</v>
      </c>
      <c r="C20" s="238">
        <f>SUM(L29)</f>
        <v>0</v>
      </c>
      <c r="D20" s="239"/>
      <c r="E20" s="239"/>
      <c r="F20" s="239"/>
      <c r="G20" t="s">
        <v>60</v>
      </c>
      <c r="H20" s="59"/>
    </row>
    <row r="21" spans="1:14" ht="5.45" customHeight="1" x14ac:dyDescent="0.15">
      <c r="B21" s="10" t="s">
        <v>15</v>
      </c>
    </row>
    <row r="22" spans="1:14" ht="21" customHeight="1" thickBot="1" x14ac:dyDescent="0.2">
      <c r="B22" s="218" t="s">
        <v>12</v>
      </c>
      <c r="C22" s="219"/>
      <c r="D22" s="219"/>
      <c r="E22" s="219"/>
      <c r="F22" s="219"/>
      <c r="G22" s="220"/>
      <c r="H22" s="220"/>
      <c r="I22" s="220"/>
      <c r="J22" s="220"/>
      <c r="K22" s="220"/>
      <c r="L22" s="220"/>
      <c r="M22" s="221"/>
    </row>
    <row r="23" spans="1:14" ht="21" customHeight="1" x14ac:dyDescent="0.15">
      <c r="B23" s="222" t="s">
        <v>7</v>
      </c>
      <c r="C23" s="223"/>
      <c r="D23" s="222" t="s">
        <v>43</v>
      </c>
      <c r="E23" s="224"/>
      <c r="F23" s="225"/>
      <c r="G23" s="226" t="s">
        <v>18</v>
      </c>
      <c r="H23" s="227"/>
      <c r="I23" s="228"/>
      <c r="J23" s="229" t="s">
        <v>46</v>
      </c>
      <c r="K23" s="230"/>
      <c r="L23" s="230"/>
      <c r="M23" s="231"/>
    </row>
    <row r="24" spans="1:14" ht="60" customHeight="1" thickBot="1" x14ac:dyDescent="0.2">
      <c r="B24" s="222"/>
      <c r="C24" s="223"/>
      <c r="D24" s="222"/>
      <c r="E24" s="224"/>
      <c r="F24" s="225"/>
      <c r="G24" s="232" t="s">
        <v>47</v>
      </c>
      <c r="H24" s="233"/>
      <c r="I24" s="234"/>
      <c r="J24" s="235" t="s">
        <v>35</v>
      </c>
      <c r="K24" s="236"/>
      <c r="L24" s="236"/>
      <c r="M24" s="237"/>
    </row>
    <row r="25" spans="1:14" ht="25.15" customHeight="1" x14ac:dyDescent="0.15">
      <c r="B25" s="206" t="s">
        <v>16</v>
      </c>
      <c r="C25" s="207"/>
      <c r="D25" s="210" t="s">
        <v>13</v>
      </c>
      <c r="E25" s="210"/>
      <c r="F25" s="211"/>
      <c r="G25" s="68"/>
      <c r="H25" s="46">
        <f>'キャンセル対応表 (宿泊旅行) '!P33</f>
        <v>0</v>
      </c>
      <c r="I25" s="26" t="s">
        <v>34</v>
      </c>
      <c r="J25" s="69" t="s">
        <v>61</v>
      </c>
      <c r="K25" s="69"/>
      <c r="L25" s="70">
        <f>'キャンセル対応表 (宿泊旅行) '!Q33</f>
        <v>0</v>
      </c>
      <c r="M25" s="27" t="s">
        <v>34</v>
      </c>
    </row>
    <row r="26" spans="1:14" ht="25.15" customHeight="1" thickBot="1" x14ac:dyDescent="0.2">
      <c r="B26" s="208"/>
      <c r="C26" s="209"/>
      <c r="D26" s="212" t="s">
        <v>14</v>
      </c>
      <c r="E26" s="212"/>
      <c r="F26" s="213"/>
      <c r="G26" s="58"/>
      <c r="H26" s="47">
        <f>'キャンセル対応表 (宿泊旅行) '!P34</f>
        <v>0</v>
      </c>
      <c r="I26" s="24" t="s">
        <v>34</v>
      </c>
      <c r="J26" s="71" t="s">
        <v>62</v>
      </c>
      <c r="K26" s="71"/>
      <c r="L26" s="72">
        <f>'キャンセル対応表 (宿泊旅行) '!Q34</f>
        <v>0</v>
      </c>
      <c r="M26" s="22" t="s">
        <v>34</v>
      </c>
    </row>
    <row r="27" spans="1:14" ht="25.15" customHeight="1" x14ac:dyDescent="0.15">
      <c r="B27" s="206" t="s">
        <v>17</v>
      </c>
      <c r="C27" s="207"/>
      <c r="D27" s="210" t="s">
        <v>13</v>
      </c>
      <c r="E27" s="210"/>
      <c r="F27" s="211"/>
      <c r="G27" s="73"/>
      <c r="H27" s="48">
        <f>'キャンセル対応表 (日帰り)'!O33</f>
        <v>0</v>
      </c>
      <c r="I27" s="25" t="s">
        <v>34</v>
      </c>
      <c r="J27" s="74" t="s">
        <v>63</v>
      </c>
      <c r="K27" s="74"/>
      <c r="L27" s="75">
        <f>'キャンセル対応表 (日帰り)'!P33</f>
        <v>0</v>
      </c>
      <c r="M27" s="23" t="s">
        <v>34</v>
      </c>
    </row>
    <row r="28" spans="1:14" ht="25.15" customHeight="1" thickBot="1" x14ac:dyDescent="0.2">
      <c r="B28" s="214"/>
      <c r="C28" s="215"/>
      <c r="D28" s="216" t="s">
        <v>14</v>
      </c>
      <c r="E28" s="216"/>
      <c r="F28" s="217"/>
      <c r="G28" s="58"/>
      <c r="H28" s="47">
        <f>'キャンセル対応表 (日帰り)'!O34</f>
        <v>0</v>
      </c>
      <c r="I28" s="24" t="s">
        <v>34</v>
      </c>
      <c r="J28" s="71" t="s">
        <v>64</v>
      </c>
      <c r="K28" s="71"/>
      <c r="L28" s="72">
        <f>'キャンセル対応表 (日帰り)'!P34</f>
        <v>0</v>
      </c>
      <c r="M28" s="22" t="s">
        <v>34</v>
      </c>
    </row>
    <row r="29" spans="1:14" ht="25.15" customHeight="1" thickTop="1" thickBot="1" x14ac:dyDescent="0.2">
      <c r="B29" s="190" t="s">
        <v>65</v>
      </c>
      <c r="C29" s="191"/>
      <c r="D29" s="191"/>
      <c r="E29" s="191"/>
      <c r="F29" s="191"/>
      <c r="G29" s="191"/>
      <c r="H29" s="191"/>
      <c r="I29" s="192"/>
      <c r="J29" s="76" t="s">
        <v>59</v>
      </c>
      <c r="K29" s="77"/>
      <c r="L29" s="78">
        <f>SUM(L25:L28)</f>
        <v>0</v>
      </c>
      <c r="M29" s="79" t="s">
        <v>34</v>
      </c>
    </row>
    <row r="30" spans="1:14" ht="5.45" customHeight="1" x14ac:dyDescent="0.15">
      <c r="B30" s="80"/>
      <c r="C30" s="80"/>
      <c r="D30" s="81"/>
      <c r="E30" s="81"/>
      <c r="F30" s="81"/>
      <c r="G30" s="81"/>
      <c r="H30" s="12"/>
      <c r="I30" s="12"/>
      <c r="J30" s="12"/>
      <c r="K30" s="12"/>
      <c r="L30" s="82"/>
      <c r="M30" s="12"/>
    </row>
    <row r="31" spans="1:14" s="59" customFormat="1" x14ac:dyDescent="0.15">
      <c r="B31" s="59" t="s">
        <v>66</v>
      </c>
    </row>
    <row r="32" spans="1:14" s="59" customFormat="1" ht="2.25" customHeight="1" x14ac:dyDescent="0.15"/>
    <row r="33" spans="2:22" s="59" customFormat="1" ht="13.9" customHeight="1" x14ac:dyDescent="0.15">
      <c r="B33" s="193" t="s">
        <v>67</v>
      </c>
      <c r="C33" s="194"/>
      <c r="D33" s="197"/>
      <c r="E33" s="198"/>
      <c r="F33" s="198"/>
      <c r="G33" s="199"/>
      <c r="H33" s="200" t="s">
        <v>68</v>
      </c>
      <c r="I33" s="202"/>
      <c r="J33" s="177"/>
      <c r="K33" s="177"/>
      <c r="L33" s="177"/>
      <c r="M33" s="178"/>
      <c r="N33" s="63"/>
      <c r="O33" s="83"/>
      <c r="P33" s="84"/>
      <c r="Q33" s="84"/>
      <c r="R33" s="63"/>
      <c r="S33" s="63"/>
      <c r="T33" s="63"/>
      <c r="U33" s="63"/>
      <c r="V33" s="63"/>
    </row>
    <row r="34" spans="2:22" s="59" customFormat="1" ht="23.45" customHeight="1" x14ac:dyDescent="0.15">
      <c r="B34" s="195"/>
      <c r="C34" s="196"/>
      <c r="D34" s="179"/>
      <c r="E34" s="180"/>
      <c r="F34" s="180"/>
      <c r="G34" s="181"/>
      <c r="H34" s="201"/>
      <c r="I34" s="203"/>
      <c r="J34" s="204"/>
      <c r="K34" s="204"/>
      <c r="L34" s="204"/>
      <c r="M34" s="205"/>
      <c r="N34" s="63"/>
      <c r="O34" s="84"/>
      <c r="P34" s="84"/>
      <c r="Q34" s="84"/>
      <c r="R34" s="63"/>
      <c r="S34" s="63"/>
      <c r="T34" s="63"/>
      <c r="U34" s="63"/>
      <c r="V34" s="63"/>
    </row>
    <row r="35" spans="2:22" s="59" customFormat="1" ht="13.9" customHeight="1" x14ac:dyDescent="0.15">
      <c r="B35" s="169" t="s">
        <v>69</v>
      </c>
      <c r="C35" s="170"/>
      <c r="D35" s="182" t="s">
        <v>70</v>
      </c>
      <c r="E35" s="183"/>
      <c r="F35" s="183"/>
      <c r="G35" s="183"/>
      <c r="H35" s="183"/>
      <c r="I35" s="183"/>
      <c r="J35" s="183"/>
      <c r="K35" s="183"/>
      <c r="L35" s="183"/>
      <c r="M35" s="184"/>
      <c r="N35" s="63"/>
      <c r="O35" s="84"/>
      <c r="P35" s="84"/>
      <c r="Q35" s="84"/>
      <c r="R35" s="63"/>
      <c r="S35" s="63"/>
      <c r="T35" s="63"/>
      <c r="U35" s="63"/>
      <c r="V35" s="63"/>
    </row>
    <row r="36" spans="2:22" s="59" customFormat="1" ht="23.45" customHeight="1" x14ac:dyDescent="0.15">
      <c r="B36" s="171"/>
      <c r="C36" s="172"/>
      <c r="D36" s="185"/>
      <c r="E36" s="186"/>
      <c r="F36" s="186"/>
      <c r="G36" s="186"/>
      <c r="H36" s="186"/>
      <c r="I36" s="186"/>
      <c r="J36" s="186"/>
      <c r="K36" s="186"/>
      <c r="L36" s="186"/>
      <c r="M36" s="187"/>
      <c r="N36" s="85"/>
      <c r="O36" s="85"/>
      <c r="P36" s="85"/>
      <c r="Q36" s="85"/>
      <c r="R36" s="85"/>
      <c r="S36" s="85"/>
      <c r="T36" s="85"/>
      <c r="U36" s="85"/>
      <c r="V36" s="85"/>
    </row>
    <row r="37" spans="2:22" s="59" customFormat="1" ht="13.9" customHeight="1" x14ac:dyDescent="0.15">
      <c r="B37" s="169" t="s">
        <v>71</v>
      </c>
      <c r="C37" s="170"/>
      <c r="D37" s="169"/>
      <c r="E37" s="173"/>
      <c r="F37" s="173"/>
      <c r="G37" s="170"/>
      <c r="H37" s="188" t="s">
        <v>72</v>
      </c>
      <c r="I37" s="169"/>
      <c r="J37" s="173"/>
      <c r="K37" s="173"/>
      <c r="L37" s="173"/>
      <c r="M37" s="170"/>
      <c r="N37" s="85"/>
      <c r="O37" s="85"/>
      <c r="P37" s="85"/>
      <c r="Q37" s="85"/>
      <c r="R37" s="85"/>
      <c r="S37" s="85"/>
      <c r="T37" s="85"/>
      <c r="U37" s="85"/>
      <c r="V37" s="85"/>
    </row>
    <row r="38" spans="2:22" s="59" customFormat="1" ht="23.45" customHeight="1" x14ac:dyDescent="0.15">
      <c r="B38" s="171"/>
      <c r="C38" s="172"/>
      <c r="D38" s="171"/>
      <c r="E38" s="174"/>
      <c r="F38" s="174"/>
      <c r="G38" s="172"/>
      <c r="H38" s="189"/>
      <c r="I38" s="171"/>
      <c r="J38" s="174"/>
      <c r="K38" s="174"/>
      <c r="L38" s="174"/>
      <c r="M38" s="172"/>
      <c r="N38" s="63"/>
      <c r="P38" s="84"/>
      <c r="Q38" s="84"/>
      <c r="R38" s="63"/>
      <c r="S38" s="63"/>
      <c r="T38" s="63"/>
      <c r="U38" s="63"/>
      <c r="V38" s="63"/>
    </row>
    <row r="39" spans="2:22" s="59" customFormat="1" ht="13.9" customHeight="1" x14ac:dyDescent="0.15">
      <c r="B39" s="169" t="s">
        <v>73</v>
      </c>
      <c r="C39" s="170"/>
      <c r="D39" s="169"/>
      <c r="E39" s="173"/>
      <c r="F39" s="173"/>
      <c r="G39" s="173"/>
      <c r="H39" s="173"/>
      <c r="I39" s="173"/>
      <c r="J39" s="173"/>
      <c r="K39" s="173"/>
      <c r="L39" s="173"/>
      <c r="M39" s="170"/>
      <c r="N39" s="63"/>
      <c r="P39" s="84"/>
      <c r="Q39" s="84"/>
      <c r="R39" s="63"/>
      <c r="S39" s="63"/>
      <c r="T39" s="63"/>
      <c r="U39" s="63"/>
      <c r="V39" s="63"/>
    </row>
    <row r="40" spans="2:22" s="59" customFormat="1" ht="23.45" customHeight="1" x14ac:dyDescent="0.15">
      <c r="B40" s="171"/>
      <c r="C40" s="172"/>
      <c r="D40" s="171"/>
      <c r="E40" s="174"/>
      <c r="F40" s="174"/>
      <c r="G40" s="174"/>
      <c r="H40" s="174"/>
      <c r="I40" s="174"/>
      <c r="J40" s="174"/>
      <c r="K40" s="174"/>
      <c r="L40" s="174"/>
      <c r="M40" s="172"/>
      <c r="N40" s="63"/>
      <c r="O40" s="63"/>
      <c r="P40" s="63"/>
      <c r="Q40" s="63"/>
      <c r="R40" s="63"/>
      <c r="S40" s="63"/>
      <c r="T40" s="63"/>
      <c r="U40" s="63"/>
      <c r="V40" s="63"/>
    </row>
    <row r="41" spans="2:22" s="59" customFormat="1" ht="13.9" customHeight="1" x14ac:dyDescent="0.15">
      <c r="B41" s="169" t="s">
        <v>74</v>
      </c>
      <c r="C41" s="170"/>
      <c r="D41" s="175" t="s">
        <v>75</v>
      </c>
      <c r="E41" s="176"/>
      <c r="F41" s="177"/>
      <c r="G41" s="177"/>
      <c r="H41" s="177"/>
      <c r="I41" s="177"/>
      <c r="J41" s="177"/>
      <c r="K41" s="177"/>
      <c r="L41" s="177"/>
      <c r="M41" s="178"/>
      <c r="N41" s="63"/>
      <c r="O41" s="63"/>
      <c r="P41" s="63"/>
      <c r="Q41" s="63"/>
      <c r="R41" s="63"/>
      <c r="S41" s="63"/>
      <c r="T41" s="63"/>
      <c r="U41" s="63"/>
      <c r="V41" s="63"/>
    </row>
    <row r="42" spans="2:22" s="59" customFormat="1" ht="23.45" customHeight="1" x14ac:dyDescent="0.15">
      <c r="B42" s="171"/>
      <c r="C42" s="172"/>
      <c r="D42" s="179"/>
      <c r="E42" s="180"/>
      <c r="F42" s="180"/>
      <c r="G42" s="180"/>
      <c r="H42" s="180"/>
      <c r="I42" s="180"/>
      <c r="J42" s="180"/>
      <c r="K42" s="180"/>
      <c r="L42" s="180"/>
      <c r="M42" s="181"/>
      <c r="N42" s="63"/>
      <c r="O42" s="63"/>
      <c r="P42" s="63"/>
      <c r="Q42" s="63"/>
      <c r="R42" s="63"/>
      <c r="S42" s="63"/>
      <c r="T42" s="63"/>
      <c r="U42" s="63"/>
      <c r="V42" s="63"/>
    </row>
    <row r="43" spans="2:22" s="59" customFormat="1" x14ac:dyDescent="0.15">
      <c r="B43" s="86" t="s">
        <v>82</v>
      </c>
    </row>
    <row r="44" spans="2:22" s="59" customFormat="1" ht="7.5" customHeight="1" x14ac:dyDescent="0.15">
      <c r="B44" s="86"/>
    </row>
    <row r="45" spans="2:22" s="59" customFormat="1" ht="6.6" customHeight="1" x14ac:dyDescent="0.15">
      <c r="C45" s="87"/>
    </row>
    <row r="46" spans="2:22" ht="18.75" customHeight="1" x14ac:dyDescent="0.15">
      <c r="B46" s="167" t="s">
        <v>45</v>
      </c>
      <c r="C46" s="167"/>
      <c r="D46" s="167"/>
      <c r="E46" s="167"/>
      <c r="F46" s="167"/>
      <c r="G46" s="167"/>
      <c r="H46" s="167"/>
      <c r="I46" s="167"/>
      <c r="J46" s="167"/>
      <c r="K46" s="167"/>
      <c r="L46" s="167"/>
      <c r="M46" s="167"/>
    </row>
    <row r="47" spans="2:22" ht="18.75" customHeight="1" x14ac:dyDescent="0.15">
      <c r="B47" s="168" t="s">
        <v>44</v>
      </c>
      <c r="C47" s="168"/>
      <c r="D47" s="168"/>
      <c r="E47" s="168"/>
      <c r="F47" s="168"/>
      <c r="G47" s="168"/>
      <c r="H47" s="168"/>
      <c r="I47" s="168"/>
      <c r="J47" s="168"/>
      <c r="K47" s="168"/>
      <c r="L47" s="168"/>
      <c r="M47" s="168"/>
    </row>
    <row r="48" spans="2:22" ht="11.25" customHeight="1" x14ac:dyDescent="0.15">
      <c r="B48" s="81"/>
      <c r="C48" s="81"/>
      <c r="D48" s="81"/>
      <c r="E48" s="88"/>
      <c r="F48" s="88"/>
      <c r="G48" s="88"/>
      <c r="H48" s="12"/>
      <c r="I48" s="12"/>
      <c r="J48" s="12"/>
      <c r="K48" s="12"/>
      <c r="L48" s="12"/>
      <c r="M48" s="12"/>
    </row>
    <row r="49" spans="2:2" x14ac:dyDescent="0.15">
      <c r="B49" s="11"/>
    </row>
    <row r="50" spans="2:2" x14ac:dyDescent="0.15">
      <c r="B50" s="11"/>
    </row>
    <row r="51" spans="2:2" x14ac:dyDescent="0.15">
      <c r="B51" s="11"/>
    </row>
    <row r="52" spans="2:2" x14ac:dyDescent="0.15">
      <c r="B52" s="11"/>
    </row>
  </sheetData>
  <sheetProtection algorithmName="SHA-512" hashValue="+Kf4ybe5pWwrFuycZcNTtnrEu6A05MbdzIHEP79S5kwzMws6kx+I0L/uXXyiO6Kw+LJTYCP0gT2LMBMnqbuzog==" saltValue="rACL8jVn9Ob5d8RIa/SNdg==" spinCount="100000" sheet="1" objects="1" scenarios="1" selectLockedCells="1"/>
  <mergeCells count="40">
    <mergeCell ref="C20:F20"/>
    <mergeCell ref="K3:M3"/>
    <mergeCell ref="A15:N15"/>
    <mergeCell ref="B16:M16"/>
    <mergeCell ref="B18:M18"/>
    <mergeCell ref="B19:C19"/>
    <mergeCell ref="B22:M22"/>
    <mergeCell ref="B23:C24"/>
    <mergeCell ref="D23:F24"/>
    <mergeCell ref="G23:I23"/>
    <mergeCell ref="J23:M23"/>
    <mergeCell ref="G24:I24"/>
    <mergeCell ref="J24:M24"/>
    <mergeCell ref="B25:C26"/>
    <mergeCell ref="D25:F25"/>
    <mergeCell ref="D26:F26"/>
    <mergeCell ref="B27:C28"/>
    <mergeCell ref="D27:F27"/>
    <mergeCell ref="D28:F28"/>
    <mergeCell ref="B29:I29"/>
    <mergeCell ref="B33:C34"/>
    <mergeCell ref="D33:G33"/>
    <mergeCell ref="H33:H34"/>
    <mergeCell ref="I33:M33"/>
    <mergeCell ref="D34:G34"/>
    <mergeCell ref="I34:M34"/>
    <mergeCell ref="B35:C36"/>
    <mergeCell ref="D35:M36"/>
    <mergeCell ref="B37:C38"/>
    <mergeCell ref="D37:G38"/>
    <mergeCell ref="H37:H38"/>
    <mergeCell ref="I37:M38"/>
    <mergeCell ref="B46:M46"/>
    <mergeCell ref="B47:M47"/>
    <mergeCell ref="B39:C40"/>
    <mergeCell ref="D39:M40"/>
    <mergeCell ref="B41:C42"/>
    <mergeCell ref="D41:E41"/>
    <mergeCell ref="F41:M41"/>
    <mergeCell ref="D42:M42"/>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400050</xdr:colOff>
                    <xdr:row>6</xdr:row>
                    <xdr:rowOff>9525</xdr:rowOff>
                  </from>
                  <to>
                    <xdr:col>8</xdr:col>
                    <xdr:colOff>171450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39"/>
  <sheetViews>
    <sheetView showGridLines="0" showZeros="0" tabSelected="1" view="pageBreakPreview" zoomScale="51" zoomScaleNormal="57" zoomScaleSheetLayoutView="51" workbookViewId="0">
      <selection activeCell="G13" sqref="G13"/>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20.125" style="1" customWidth="1"/>
    <col min="8" max="8" width="22.625" style="1" customWidth="1"/>
    <col min="9" max="9" width="16.625" style="1" customWidth="1"/>
    <col min="10" max="10" width="24.375" style="1" customWidth="1"/>
    <col min="11" max="11" width="22.25" style="1" customWidth="1"/>
    <col min="12" max="12" width="41.25" style="1" customWidth="1"/>
    <col min="13" max="13" width="13.375" style="2" customWidth="1"/>
    <col min="14" max="14" width="32.625" style="1" customWidth="1"/>
    <col min="15" max="15" width="16.125" style="14" customWidth="1"/>
    <col min="16" max="16" width="36.5" style="3" customWidth="1"/>
    <col min="17" max="17" width="51.75" style="3" customWidth="1"/>
    <col min="18" max="18" width="43.75" style="3" customWidth="1"/>
    <col min="19" max="19" width="23.75" style="1" customWidth="1"/>
    <col min="20" max="20" width="14.5" style="94" customWidth="1"/>
    <col min="21" max="16384" width="9" style="1"/>
  </cols>
  <sheetData>
    <row r="1" spans="2:20" ht="126" customHeight="1" x14ac:dyDescent="0.15">
      <c r="T1" s="94">
        <f t="shared" ref="T1:T9" si="0">ROUNDDOWN(P1*0.35,-2)</f>
        <v>0</v>
      </c>
    </row>
    <row r="2" spans="2:20" ht="36" customHeight="1" x14ac:dyDescent="0.15">
      <c r="B2" s="20" t="s">
        <v>27</v>
      </c>
      <c r="C2" s="15"/>
      <c r="D2" s="15"/>
      <c r="E2" s="15"/>
      <c r="F2" s="15"/>
      <c r="G2" s="15"/>
      <c r="H2" s="15"/>
      <c r="I2" s="15"/>
      <c r="J2" s="15"/>
      <c r="K2" s="15"/>
      <c r="L2" s="15"/>
      <c r="M2" s="16"/>
      <c r="N2" s="17"/>
      <c r="O2" s="18"/>
      <c r="P2" s="19"/>
      <c r="Q2" s="19"/>
      <c r="R2" s="19"/>
      <c r="S2" s="36"/>
      <c r="T2" s="94">
        <f t="shared" si="0"/>
        <v>0</v>
      </c>
    </row>
    <row r="3" spans="2:20" ht="39.950000000000003" customHeight="1" x14ac:dyDescent="0.15">
      <c r="B3" s="97" t="s">
        <v>83</v>
      </c>
      <c r="C3" s="50"/>
      <c r="D3" s="50"/>
      <c r="E3" s="50"/>
      <c r="F3" s="50"/>
      <c r="G3" s="50"/>
      <c r="H3" s="50"/>
      <c r="I3" s="50"/>
      <c r="J3" s="50"/>
      <c r="K3" s="50"/>
      <c r="L3" s="50"/>
      <c r="M3" s="50"/>
      <c r="N3" s="50"/>
      <c r="O3" s="50"/>
      <c r="P3" s="28"/>
      <c r="Q3" s="28"/>
      <c r="R3" s="28"/>
      <c r="T3" s="94">
        <f t="shared" si="0"/>
        <v>0</v>
      </c>
    </row>
    <row r="4" spans="2:20" ht="39.950000000000003" customHeight="1" x14ac:dyDescent="0.15">
      <c r="B4" s="97" t="s">
        <v>33</v>
      </c>
      <c r="C4" s="50"/>
      <c r="D4" s="50"/>
      <c r="E4" s="50"/>
      <c r="F4" s="50"/>
      <c r="G4" s="50"/>
      <c r="H4" s="50"/>
      <c r="I4" s="50"/>
      <c r="J4" s="50"/>
      <c r="K4" s="50"/>
      <c r="L4" s="50"/>
      <c r="M4" s="50"/>
      <c r="N4" s="50"/>
      <c r="O4" s="50"/>
      <c r="P4" s="28"/>
      <c r="Q4" s="28"/>
      <c r="R4" s="29"/>
      <c r="T4" s="94">
        <f t="shared" si="0"/>
        <v>0</v>
      </c>
    </row>
    <row r="5" spans="2:20" ht="39.950000000000003" customHeight="1" x14ac:dyDescent="0.15">
      <c r="B5" s="97" t="s">
        <v>49</v>
      </c>
      <c r="C5" s="50"/>
      <c r="D5" s="50"/>
      <c r="E5" s="50"/>
      <c r="F5" s="50"/>
      <c r="G5" s="50"/>
      <c r="H5" s="50"/>
      <c r="I5" s="50"/>
      <c r="J5" s="50"/>
      <c r="K5" s="50"/>
      <c r="L5" s="50"/>
      <c r="M5" s="50"/>
      <c r="N5" s="50"/>
      <c r="O5" s="50"/>
      <c r="P5" s="28"/>
      <c r="Q5" s="28"/>
      <c r="R5" s="29"/>
      <c r="T5" s="94">
        <f t="shared" si="0"/>
        <v>0</v>
      </c>
    </row>
    <row r="6" spans="2:20" ht="39.950000000000003" customHeight="1" x14ac:dyDescent="0.15">
      <c r="B6" s="98" t="s">
        <v>52</v>
      </c>
      <c r="C6" s="51"/>
      <c r="D6" s="51"/>
      <c r="E6" s="51"/>
      <c r="F6" s="51"/>
      <c r="G6" s="51"/>
      <c r="H6" s="51"/>
      <c r="I6" s="51"/>
      <c r="J6" s="51"/>
      <c r="K6" s="51"/>
      <c r="L6" s="51"/>
      <c r="M6" s="51"/>
      <c r="N6" s="51"/>
      <c r="O6" s="52"/>
      <c r="P6" s="116" t="s">
        <v>84</v>
      </c>
      <c r="Q6" s="117"/>
      <c r="R6" s="29"/>
      <c r="T6" s="94" t="e">
        <f t="shared" si="0"/>
        <v>#VALUE!</v>
      </c>
    </row>
    <row r="7" spans="2:20" ht="54" customHeight="1" x14ac:dyDescent="0.15">
      <c r="B7" s="53"/>
      <c r="C7" s="53"/>
      <c r="D7" s="54"/>
      <c r="E7" s="54"/>
      <c r="F7" s="54"/>
      <c r="G7" s="54"/>
      <c r="H7" s="54"/>
      <c r="I7" s="54"/>
      <c r="J7" s="54"/>
      <c r="K7" s="54"/>
      <c r="L7" s="295" t="s">
        <v>88</v>
      </c>
      <c r="M7" s="295"/>
      <c r="N7" s="295"/>
      <c r="O7" s="295"/>
      <c r="P7" s="116" t="s">
        <v>85</v>
      </c>
      <c r="Q7" s="263"/>
      <c r="R7" s="263"/>
      <c r="T7" s="94" t="e">
        <f t="shared" si="0"/>
        <v>#VALUE!</v>
      </c>
    </row>
    <row r="8" spans="2:20" ht="15" customHeight="1" x14ac:dyDescent="0.15">
      <c r="B8" s="264"/>
      <c r="C8" s="264"/>
      <c r="D8" s="264"/>
      <c r="E8" s="264"/>
      <c r="F8" s="264"/>
      <c r="G8" s="264"/>
      <c r="H8" s="264"/>
      <c r="I8" s="264"/>
      <c r="J8" s="264"/>
      <c r="K8" s="264"/>
      <c r="L8" s="264"/>
      <c r="M8" s="264"/>
      <c r="N8" s="264"/>
      <c r="O8" s="264"/>
      <c r="P8" s="264"/>
      <c r="Q8" s="264"/>
      <c r="R8" s="5"/>
      <c r="T8" s="94">
        <f t="shared" si="0"/>
        <v>0</v>
      </c>
    </row>
    <row r="9" spans="2:20" ht="19.5" customHeight="1" thickBot="1" x14ac:dyDescent="0.2">
      <c r="B9" s="265"/>
      <c r="C9" s="264"/>
      <c r="D9" s="264"/>
      <c r="E9" s="264"/>
      <c r="F9" s="264"/>
      <c r="G9" s="264"/>
      <c r="H9" s="264"/>
      <c r="I9" s="264"/>
      <c r="J9" s="264"/>
      <c r="K9" s="264"/>
      <c r="L9" s="264"/>
      <c r="M9" s="264"/>
      <c r="N9" s="264"/>
      <c r="O9" s="264"/>
      <c r="P9" s="264"/>
      <c r="Q9" s="264"/>
      <c r="R9" s="4"/>
      <c r="T9" s="94">
        <f t="shared" si="0"/>
        <v>0</v>
      </c>
    </row>
    <row r="10" spans="2:20" ht="57.75" customHeight="1" thickBot="1" x14ac:dyDescent="0.2">
      <c r="B10" s="266" t="s">
        <v>1</v>
      </c>
      <c r="C10" s="269" t="s">
        <v>53</v>
      </c>
      <c r="D10" s="270"/>
      <c r="E10" s="271"/>
      <c r="F10" s="272" t="s">
        <v>31</v>
      </c>
      <c r="G10" s="275" t="s">
        <v>93</v>
      </c>
      <c r="H10" s="278" t="s">
        <v>91</v>
      </c>
      <c r="I10" s="281" t="s">
        <v>24</v>
      </c>
      <c r="J10" s="296" t="s">
        <v>55</v>
      </c>
      <c r="K10" s="297"/>
      <c r="L10" s="284" t="s">
        <v>32</v>
      </c>
      <c r="M10" s="287" t="s">
        <v>0</v>
      </c>
      <c r="N10" s="35" t="s">
        <v>29</v>
      </c>
      <c r="O10" s="290" t="s">
        <v>25</v>
      </c>
      <c r="P10" s="30" t="s">
        <v>50</v>
      </c>
      <c r="Q10" s="49" t="s">
        <v>30</v>
      </c>
      <c r="R10" s="255" t="s">
        <v>54</v>
      </c>
      <c r="S10" s="258" t="s">
        <v>22</v>
      </c>
    </row>
    <row r="11" spans="2:20" ht="57.75" customHeight="1" x14ac:dyDescent="0.15">
      <c r="B11" s="267"/>
      <c r="C11" s="293" t="s">
        <v>21</v>
      </c>
      <c r="D11" s="253" t="s">
        <v>20</v>
      </c>
      <c r="E11" s="251" t="s">
        <v>19</v>
      </c>
      <c r="F11" s="273"/>
      <c r="G11" s="276"/>
      <c r="H11" s="279"/>
      <c r="I11" s="282"/>
      <c r="J11" s="298" t="s">
        <v>90</v>
      </c>
      <c r="K11" s="261" t="s">
        <v>56</v>
      </c>
      <c r="L11" s="285"/>
      <c r="M11" s="288"/>
      <c r="N11" s="247" t="s">
        <v>28</v>
      </c>
      <c r="O11" s="291"/>
      <c r="P11" s="249" t="s">
        <v>48</v>
      </c>
      <c r="Q11" s="31" t="s">
        <v>89</v>
      </c>
      <c r="R11" s="256"/>
      <c r="S11" s="259"/>
    </row>
    <row r="12" spans="2:20" ht="105" customHeight="1" thickBot="1" x14ac:dyDescent="0.2">
      <c r="B12" s="268"/>
      <c r="C12" s="294"/>
      <c r="D12" s="254"/>
      <c r="E12" s="252"/>
      <c r="F12" s="274"/>
      <c r="G12" s="277"/>
      <c r="H12" s="280"/>
      <c r="I12" s="283"/>
      <c r="J12" s="299"/>
      <c r="K12" s="262"/>
      <c r="L12" s="286"/>
      <c r="M12" s="289"/>
      <c r="N12" s="248"/>
      <c r="O12" s="292"/>
      <c r="P12" s="250"/>
      <c r="Q12" s="96" t="s">
        <v>79</v>
      </c>
      <c r="R12" s="257"/>
      <c r="S12" s="260"/>
    </row>
    <row r="13" spans="2:20" ht="54.95" customHeight="1" thickTop="1" x14ac:dyDescent="0.15">
      <c r="B13" s="32">
        <v>1</v>
      </c>
      <c r="C13" s="136"/>
      <c r="D13" s="139"/>
      <c r="E13" s="142"/>
      <c r="F13" s="145"/>
      <c r="G13" s="148"/>
      <c r="H13" s="151"/>
      <c r="I13" s="118"/>
      <c r="J13" s="152"/>
      <c r="K13" s="163"/>
      <c r="L13" s="155"/>
      <c r="M13" s="120"/>
      <c r="N13" s="122">
        <f t="shared" ref="N13:N31" si="1">SUM(M13)*5000</f>
        <v>0</v>
      </c>
      <c r="O13" s="124"/>
      <c r="P13" s="126"/>
      <c r="Q13" s="129">
        <f t="shared" ref="Q13:Q32" si="2">MIN(T13,N13)</f>
        <v>0</v>
      </c>
      <c r="R13" s="131"/>
      <c r="S13" s="160"/>
      <c r="T13" s="94">
        <f>ROUNDDOWN(P13*0.35,0)</f>
        <v>0</v>
      </c>
    </row>
    <row r="14" spans="2:20" ht="54.95" customHeight="1" x14ac:dyDescent="0.15">
      <c r="B14" s="33">
        <v>2</v>
      </c>
      <c r="C14" s="137"/>
      <c r="D14" s="140"/>
      <c r="E14" s="143"/>
      <c r="F14" s="146"/>
      <c r="G14" s="149"/>
      <c r="H14" s="153"/>
      <c r="I14" s="118"/>
      <c r="J14" s="156"/>
      <c r="K14" s="164"/>
      <c r="L14" s="157"/>
      <c r="M14" s="120"/>
      <c r="N14" s="122">
        <f t="shared" si="1"/>
        <v>0</v>
      </c>
      <c r="O14" s="124"/>
      <c r="P14" s="127"/>
      <c r="Q14" s="129">
        <f t="shared" si="2"/>
        <v>0</v>
      </c>
      <c r="R14" s="131"/>
      <c r="S14" s="161"/>
      <c r="T14" s="94">
        <f t="shared" ref="T14:T32" si="3">ROUNDDOWN(P14*0.35,0)</f>
        <v>0</v>
      </c>
    </row>
    <row r="15" spans="2:20" ht="54.95" customHeight="1" x14ac:dyDescent="0.15">
      <c r="B15" s="33">
        <v>3</v>
      </c>
      <c r="C15" s="137"/>
      <c r="D15" s="140"/>
      <c r="E15" s="143"/>
      <c r="F15" s="146"/>
      <c r="G15" s="149"/>
      <c r="H15" s="153"/>
      <c r="I15" s="118"/>
      <c r="J15" s="156"/>
      <c r="K15" s="164"/>
      <c r="L15" s="157"/>
      <c r="M15" s="120"/>
      <c r="N15" s="122">
        <f t="shared" si="1"/>
        <v>0</v>
      </c>
      <c r="O15" s="124"/>
      <c r="P15" s="127"/>
      <c r="Q15" s="129">
        <f t="shared" si="2"/>
        <v>0</v>
      </c>
      <c r="R15" s="131"/>
      <c r="S15" s="161"/>
      <c r="T15" s="94">
        <f t="shared" si="3"/>
        <v>0</v>
      </c>
    </row>
    <row r="16" spans="2:20" ht="54.95" customHeight="1" x14ac:dyDescent="0.15">
      <c r="B16" s="33">
        <v>4</v>
      </c>
      <c r="C16" s="137"/>
      <c r="D16" s="140"/>
      <c r="E16" s="143"/>
      <c r="F16" s="146"/>
      <c r="G16" s="149"/>
      <c r="H16" s="153"/>
      <c r="I16" s="118"/>
      <c r="J16" s="156"/>
      <c r="K16" s="164"/>
      <c r="L16" s="157"/>
      <c r="M16" s="120"/>
      <c r="N16" s="122">
        <f t="shared" si="1"/>
        <v>0</v>
      </c>
      <c r="O16" s="124"/>
      <c r="P16" s="127"/>
      <c r="Q16" s="129">
        <f t="shared" si="2"/>
        <v>0</v>
      </c>
      <c r="R16" s="131"/>
      <c r="S16" s="161"/>
      <c r="T16" s="94">
        <f t="shared" si="3"/>
        <v>0</v>
      </c>
    </row>
    <row r="17" spans="2:20" ht="54.95" customHeight="1" x14ac:dyDescent="0.15">
      <c r="B17" s="33">
        <v>5</v>
      </c>
      <c r="C17" s="137"/>
      <c r="D17" s="140"/>
      <c r="E17" s="143"/>
      <c r="F17" s="146"/>
      <c r="G17" s="149"/>
      <c r="H17" s="153"/>
      <c r="I17" s="118"/>
      <c r="J17" s="156"/>
      <c r="K17" s="164"/>
      <c r="L17" s="157"/>
      <c r="M17" s="120"/>
      <c r="N17" s="122">
        <f t="shared" si="1"/>
        <v>0</v>
      </c>
      <c r="O17" s="124"/>
      <c r="P17" s="127"/>
      <c r="Q17" s="129">
        <f t="shared" si="2"/>
        <v>0</v>
      </c>
      <c r="R17" s="131"/>
      <c r="S17" s="161"/>
      <c r="T17" s="94">
        <f t="shared" si="3"/>
        <v>0</v>
      </c>
    </row>
    <row r="18" spans="2:20" ht="54.95" customHeight="1" x14ac:dyDescent="0.15">
      <c r="B18" s="33">
        <v>6</v>
      </c>
      <c r="C18" s="137"/>
      <c r="D18" s="140"/>
      <c r="E18" s="143"/>
      <c r="F18" s="146"/>
      <c r="G18" s="149"/>
      <c r="H18" s="153"/>
      <c r="I18" s="118"/>
      <c r="J18" s="156"/>
      <c r="K18" s="164"/>
      <c r="L18" s="157"/>
      <c r="M18" s="120"/>
      <c r="N18" s="122">
        <f t="shared" si="1"/>
        <v>0</v>
      </c>
      <c r="O18" s="124"/>
      <c r="P18" s="127"/>
      <c r="Q18" s="129">
        <f t="shared" si="2"/>
        <v>0</v>
      </c>
      <c r="R18" s="131"/>
      <c r="S18" s="161"/>
      <c r="T18" s="94">
        <f t="shared" si="3"/>
        <v>0</v>
      </c>
    </row>
    <row r="19" spans="2:20" ht="54.95" customHeight="1" x14ac:dyDescent="0.15">
      <c r="B19" s="33">
        <v>7</v>
      </c>
      <c r="C19" s="137"/>
      <c r="D19" s="140"/>
      <c r="E19" s="143"/>
      <c r="F19" s="146"/>
      <c r="G19" s="149"/>
      <c r="H19" s="153"/>
      <c r="I19" s="118"/>
      <c r="J19" s="156"/>
      <c r="K19" s="164"/>
      <c r="L19" s="157"/>
      <c r="M19" s="120"/>
      <c r="N19" s="122">
        <f t="shared" si="1"/>
        <v>0</v>
      </c>
      <c r="O19" s="124"/>
      <c r="P19" s="127"/>
      <c r="Q19" s="129">
        <f t="shared" si="2"/>
        <v>0</v>
      </c>
      <c r="R19" s="131"/>
      <c r="S19" s="161"/>
      <c r="T19" s="94">
        <f t="shared" si="3"/>
        <v>0</v>
      </c>
    </row>
    <row r="20" spans="2:20" ht="54.95" customHeight="1" x14ac:dyDescent="0.15">
      <c r="B20" s="33">
        <v>8</v>
      </c>
      <c r="C20" s="137"/>
      <c r="D20" s="140"/>
      <c r="E20" s="143"/>
      <c r="F20" s="146"/>
      <c r="G20" s="149"/>
      <c r="H20" s="153"/>
      <c r="I20" s="118"/>
      <c r="J20" s="156"/>
      <c r="K20" s="164"/>
      <c r="L20" s="157"/>
      <c r="M20" s="120"/>
      <c r="N20" s="122">
        <f t="shared" si="1"/>
        <v>0</v>
      </c>
      <c r="O20" s="124"/>
      <c r="P20" s="127"/>
      <c r="Q20" s="129">
        <f t="shared" si="2"/>
        <v>0</v>
      </c>
      <c r="R20" s="131"/>
      <c r="S20" s="161"/>
      <c r="T20" s="94">
        <f t="shared" si="3"/>
        <v>0</v>
      </c>
    </row>
    <row r="21" spans="2:20" ht="54.95" customHeight="1" x14ac:dyDescent="0.15">
      <c r="B21" s="33">
        <v>9</v>
      </c>
      <c r="C21" s="137"/>
      <c r="D21" s="140"/>
      <c r="E21" s="143"/>
      <c r="F21" s="146"/>
      <c r="G21" s="149"/>
      <c r="H21" s="153"/>
      <c r="I21" s="118"/>
      <c r="J21" s="156"/>
      <c r="K21" s="164"/>
      <c r="L21" s="157"/>
      <c r="M21" s="120"/>
      <c r="N21" s="122">
        <f t="shared" si="1"/>
        <v>0</v>
      </c>
      <c r="O21" s="124"/>
      <c r="P21" s="127"/>
      <c r="Q21" s="129">
        <f t="shared" si="2"/>
        <v>0</v>
      </c>
      <c r="R21" s="131"/>
      <c r="S21" s="161"/>
      <c r="T21" s="94">
        <f t="shared" si="3"/>
        <v>0</v>
      </c>
    </row>
    <row r="22" spans="2:20" ht="54.95" customHeight="1" x14ac:dyDescent="0.15">
      <c r="B22" s="33">
        <v>10</v>
      </c>
      <c r="C22" s="137"/>
      <c r="D22" s="140"/>
      <c r="E22" s="143"/>
      <c r="F22" s="146"/>
      <c r="G22" s="149"/>
      <c r="H22" s="153"/>
      <c r="I22" s="118"/>
      <c r="J22" s="156"/>
      <c r="K22" s="164"/>
      <c r="L22" s="157"/>
      <c r="M22" s="120"/>
      <c r="N22" s="122">
        <f t="shared" si="1"/>
        <v>0</v>
      </c>
      <c r="O22" s="124"/>
      <c r="P22" s="127"/>
      <c r="Q22" s="129">
        <f t="shared" si="2"/>
        <v>0</v>
      </c>
      <c r="R22" s="131"/>
      <c r="S22" s="161"/>
      <c r="T22" s="94">
        <f t="shared" si="3"/>
        <v>0</v>
      </c>
    </row>
    <row r="23" spans="2:20" ht="54.95" customHeight="1" x14ac:dyDescent="0.15">
      <c r="B23" s="33">
        <v>11</v>
      </c>
      <c r="C23" s="137"/>
      <c r="D23" s="140"/>
      <c r="E23" s="143"/>
      <c r="F23" s="146"/>
      <c r="G23" s="149"/>
      <c r="H23" s="153"/>
      <c r="I23" s="118"/>
      <c r="J23" s="156"/>
      <c r="K23" s="164"/>
      <c r="L23" s="157"/>
      <c r="M23" s="120"/>
      <c r="N23" s="122">
        <f t="shared" si="1"/>
        <v>0</v>
      </c>
      <c r="O23" s="124"/>
      <c r="P23" s="127"/>
      <c r="Q23" s="129">
        <f t="shared" si="2"/>
        <v>0</v>
      </c>
      <c r="R23" s="131"/>
      <c r="S23" s="161"/>
      <c r="T23" s="94">
        <f t="shared" si="3"/>
        <v>0</v>
      </c>
    </row>
    <row r="24" spans="2:20" ht="54.95" customHeight="1" x14ac:dyDescent="0.15">
      <c r="B24" s="33">
        <v>12</v>
      </c>
      <c r="C24" s="137"/>
      <c r="D24" s="140"/>
      <c r="E24" s="143"/>
      <c r="F24" s="146"/>
      <c r="G24" s="149"/>
      <c r="H24" s="153"/>
      <c r="I24" s="118"/>
      <c r="J24" s="156"/>
      <c r="K24" s="164"/>
      <c r="L24" s="157"/>
      <c r="M24" s="120"/>
      <c r="N24" s="122">
        <f t="shared" si="1"/>
        <v>0</v>
      </c>
      <c r="O24" s="124"/>
      <c r="P24" s="127"/>
      <c r="Q24" s="129">
        <f t="shared" si="2"/>
        <v>0</v>
      </c>
      <c r="R24" s="131"/>
      <c r="S24" s="161"/>
      <c r="T24" s="94">
        <f t="shared" si="3"/>
        <v>0</v>
      </c>
    </row>
    <row r="25" spans="2:20" ht="54.95" customHeight="1" x14ac:dyDescent="0.15">
      <c r="B25" s="33">
        <v>13</v>
      </c>
      <c r="C25" s="137"/>
      <c r="D25" s="140"/>
      <c r="E25" s="143"/>
      <c r="F25" s="146"/>
      <c r="G25" s="149"/>
      <c r="H25" s="153"/>
      <c r="I25" s="118"/>
      <c r="J25" s="156"/>
      <c r="K25" s="164"/>
      <c r="L25" s="157"/>
      <c r="M25" s="120"/>
      <c r="N25" s="122">
        <f t="shared" si="1"/>
        <v>0</v>
      </c>
      <c r="O25" s="124"/>
      <c r="P25" s="127"/>
      <c r="Q25" s="129">
        <f t="shared" si="2"/>
        <v>0</v>
      </c>
      <c r="R25" s="131"/>
      <c r="S25" s="161"/>
      <c r="T25" s="94">
        <f t="shared" si="3"/>
        <v>0</v>
      </c>
    </row>
    <row r="26" spans="2:20" ht="54.95" customHeight="1" x14ac:dyDescent="0.15">
      <c r="B26" s="33">
        <v>14</v>
      </c>
      <c r="C26" s="137"/>
      <c r="D26" s="140"/>
      <c r="E26" s="143"/>
      <c r="F26" s="146"/>
      <c r="G26" s="149"/>
      <c r="H26" s="153"/>
      <c r="I26" s="118"/>
      <c r="J26" s="156"/>
      <c r="K26" s="164"/>
      <c r="L26" s="157"/>
      <c r="M26" s="120"/>
      <c r="N26" s="122">
        <f t="shared" si="1"/>
        <v>0</v>
      </c>
      <c r="O26" s="124"/>
      <c r="P26" s="127"/>
      <c r="Q26" s="129">
        <f t="shared" si="2"/>
        <v>0</v>
      </c>
      <c r="R26" s="131"/>
      <c r="S26" s="161"/>
      <c r="T26" s="94">
        <f t="shared" si="3"/>
        <v>0</v>
      </c>
    </row>
    <row r="27" spans="2:20" ht="54.95" customHeight="1" x14ac:dyDescent="0.15">
      <c r="B27" s="33">
        <v>15</v>
      </c>
      <c r="C27" s="137"/>
      <c r="D27" s="140"/>
      <c r="E27" s="143"/>
      <c r="F27" s="146"/>
      <c r="G27" s="149"/>
      <c r="H27" s="153"/>
      <c r="I27" s="118"/>
      <c r="J27" s="156"/>
      <c r="K27" s="164"/>
      <c r="L27" s="157"/>
      <c r="M27" s="120"/>
      <c r="N27" s="122">
        <f t="shared" si="1"/>
        <v>0</v>
      </c>
      <c r="O27" s="124"/>
      <c r="P27" s="127"/>
      <c r="Q27" s="129">
        <f t="shared" si="2"/>
        <v>0</v>
      </c>
      <c r="R27" s="131"/>
      <c r="S27" s="161"/>
      <c r="T27" s="94">
        <f t="shared" si="3"/>
        <v>0</v>
      </c>
    </row>
    <row r="28" spans="2:20" ht="54.95" customHeight="1" x14ac:dyDescent="0.15">
      <c r="B28" s="33">
        <v>16</v>
      </c>
      <c r="C28" s="137"/>
      <c r="D28" s="140"/>
      <c r="E28" s="143"/>
      <c r="F28" s="146"/>
      <c r="G28" s="149"/>
      <c r="H28" s="153"/>
      <c r="I28" s="118"/>
      <c r="J28" s="156"/>
      <c r="K28" s="164"/>
      <c r="L28" s="157"/>
      <c r="M28" s="120"/>
      <c r="N28" s="122">
        <f t="shared" si="1"/>
        <v>0</v>
      </c>
      <c r="O28" s="124"/>
      <c r="P28" s="127"/>
      <c r="Q28" s="129">
        <f t="shared" si="2"/>
        <v>0</v>
      </c>
      <c r="R28" s="131"/>
      <c r="S28" s="161"/>
      <c r="T28" s="94">
        <f t="shared" si="3"/>
        <v>0</v>
      </c>
    </row>
    <row r="29" spans="2:20" ht="54.95" customHeight="1" x14ac:dyDescent="0.15">
      <c r="B29" s="33">
        <v>17</v>
      </c>
      <c r="C29" s="137"/>
      <c r="D29" s="140"/>
      <c r="E29" s="143"/>
      <c r="F29" s="146"/>
      <c r="G29" s="149"/>
      <c r="H29" s="153"/>
      <c r="I29" s="118"/>
      <c r="J29" s="156"/>
      <c r="K29" s="164"/>
      <c r="L29" s="157"/>
      <c r="M29" s="120"/>
      <c r="N29" s="122">
        <f t="shared" si="1"/>
        <v>0</v>
      </c>
      <c r="O29" s="124"/>
      <c r="P29" s="127"/>
      <c r="Q29" s="129">
        <f t="shared" si="2"/>
        <v>0</v>
      </c>
      <c r="R29" s="131"/>
      <c r="S29" s="161"/>
      <c r="T29" s="94">
        <f t="shared" si="3"/>
        <v>0</v>
      </c>
    </row>
    <row r="30" spans="2:20" ht="54.95" customHeight="1" x14ac:dyDescent="0.15">
      <c r="B30" s="33">
        <v>18</v>
      </c>
      <c r="C30" s="137"/>
      <c r="D30" s="140"/>
      <c r="E30" s="143"/>
      <c r="F30" s="146"/>
      <c r="G30" s="149"/>
      <c r="H30" s="153"/>
      <c r="I30" s="118"/>
      <c r="J30" s="156"/>
      <c r="K30" s="164"/>
      <c r="L30" s="157"/>
      <c r="M30" s="120"/>
      <c r="N30" s="122">
        <f t="shared" si="1"/>
        <v>0</v>
      </c>
      <c r="O30" s="124"/>
      <c r="P30" s="127"/>
      <c r="Q30" s="129">
        <f t="shared" si="2"/>
        <v>0</v>
      </c>
      <c r="R30" s="131"/>
      <c r="S30" s="161"/>
      <c r="T30" s="94">
        <f t="shared" si="3"/>
        <v>0</v>
      </c>
    </row>
    <row r="31" spans="2:20" ht="54.95" customHeight="1" x14ac:dyDescent="0.15">
      <c r="B31" s="33">
        <v>19</v>
      </c>
      <c r="C31" s="137"/>
      <c r="D31" s="140"/>
      <c r="E31" s="143"/>
      <c r="F31" s="146"/>
      <c r="G31" s="149"/>
      <c r="H31" s="153"/>
      <c r="I31" s="118"/>
      <c r="J31" s="156"/>
      <c r="K31" s="164"/>
      <c r="L31" s="157"/>
      <c r="M31" s="120"/>
      <c r="N31" s="122">
        <f t="shared" si="1"/>
        <v>0</v>
      </c>
      <c r="O31" s="124"/>
      <c r="P31" s="127"/>
      <c r="Q31" s="129">
        <f t="shared" si="2"/>
        <v>0</v>
      </c>
      <c r="R31" s="131"/>
      <c r="S31" s="161"/>
      <c r="T31" s="94">
        <f t="shared" si="3"/>
        <v>0</v>
      </c>
    </row>
    <row r="32" spans="2:20" ht="54.95" customHeight="1" thickBot="1" x14ac:dyDescent="0.2">
      <c r="B32" s="34">
        <v>20</v>
      </c>
      <c r="C32" s="138"/>
      <c r="D32" s="141"/>
      <c r="E32" s="144"/>
      <c r="F32" s="147"/>
      <c r="G32" s="150"/>
      <c r="H32" s="154"/>
      <c r="I32" s="119"/>
      <c r="J32" s="158"/>
      <c r="K32" s="165"/>
      <c r="L32" s="166"/>
      <c r="M32" s="121"/>
      <c r="N32" s="123">
        <f t="shared" ref="N32" si="4">SUM(M32)*5000</f>
        <v>0</v>
      </c>
      <c r="O32" s="125"/>
      <c r="P32" s="128"/>
      <c r="Q32" s="130">
        <f t="shared" si="2"/>
        <v>0</v>
      </c>
      <c r="R32" s="132"/>
      <c r="S32" s="162"/>
      <c r="T32" s="94">
        <f t="shared" si="3"/>
        <v>0</v>
      </c>
    </row>
    <row r="33" spans="2:20" ht="54.95" customHeight="1" thickTop="1" x14ac:dyDescent="0.15">
      <c r="B33" s="89"/>
      <c r="C33" s="89"/>
      <c r="D33" s="90"/>
      <c r="E33" s="91"/>
      <c r="F33" s="90"/>
      <c r="G33" s="91"/>
      <c r="H33" s="91"/>
      <c r="I33" s="92"/>
      <c r="J33" s="93"/>
      <c r="K33" s="93"/>
      <c r="L33" s="133" t="s">
        <v>76</v>
      </c>
      <c r="M33" s="99">
        <f>SUMIF(I13:I32,I37,M13:M32)</f>
        <v>0</v>
      </c>
      <c r="N33" s="100">
        <f>SUMIF(I13:I32,I37,N13:N32)</f>
        <v>0</v>
      </c>
      <c r="O33" s="101" t="s">
        <v>77</v>
      </c>
      <c r="P33" s="102">
        <f>SUMIF(I13:I32,I37,P13:P32)</f>
        <v>0</v>
      </c>
      <c r="Q33" s="103">
        <f>ROUNDDOWN(SUMIF(I13:I32,I37,Q13:Q32),-2)</f>
        <v>0</v>
      </c>
      <c r="R33" s="104"/>
      <c r="S33" s="105"/>
    </row>
    <row r="34" spans="2:20" ht="54.95" customHeight="1" thickBot="1" x14ac:dyDescent="0.2">
      <c r="B34" s="89"/>
      <c r="C34" s="89"/>
      <c r="D34" s="90"/>
      <c r="E34" s="91"/>
      <c r="F34" s="90"/>
      <c r="G34" s="91"/>
      <c r="H34" s="91"/>
      <c r="I34" s="92"/>
      <c r="J34" s="93"/>
      <c r="K34" s="93"/>
      <c r="L34" s="134" t="s">
        <v>78</v>
      </c>
      <c r="M34" s="99">
        <f>SUMIF(I13:I32,I38,M13:M32)</f>
        <v>0</v>
      </c>
      <c r="N34" s="100">
        <f>SUMIF(I13:I32,I38,N13:N32)</f>
        <v>0</v>
      </c>
      <c r="O34" s="106" t="s">
        <v>77</v>
      </c>
      <c r="P34" s="107">
        <f>SUMIF(I13:I32,I38,P13:P32)</f>
        <v>0</v>
      </c>
      <c r="Q34" s="108">
        <f>ROUNDDOWN(SUMIF(I13:I32,I38,Q13:Q32),-2)</f>
        <v>0</v>
      </c>
      <c r="R34" s="109"/>
      <c r="S34" s="110"/>
    </row>
    <row r="35" spans="2:20" ht="54.95" customHeight="1" thickBot="1" x14ac:dyDescent="0.2">
      <c r="B35" s="13"/>
      <c r="C35" s="13"/>
      <c r="D35" s="13"/>
      <c r="E35" s="13"/>
      <c r="F35" s="13"/>
      <c r="G35" s="13"/>
      <c r="H35" s="13"/>
      <c r="I35" s="13"/>
      <c r="J35" s="13"/>
      <c r="K35" s="13"/>
      <c r="L35" s="135" t="s">
        <v>23</v>
      </c>
      <c r="M35" s="111">
        <f>SUM(M33:M34)</f>
        <v>0</v>
      </c>
      <c r="N35" s="112">
        <f>SUM(N33:N34)</f>
        <v>0</v>
      </c>
      <c r="O35" s="113" t="s">
        <v>77</v>
      </c>
      <c r="P35" s="114">
        <f>SUM(P33:P34)</f>
        <v>0</v>
      </c>
      <c r="Q35" s="115">
        <f>SUM(Q33:Q34)</f>
        <v>0</v>
      </c>
      <c r="R35" s="245" t="s">
        <v>80</v>
      </c>
      <c r="S35" s="246"/>
      <c r="T35" s="94">
        <f t="shared" ref="T35:T39" si="5">ROUNDDOWN(P35*0.35,-2)</f>
        <v>0</v>
      </c>
    </row>
    <row r="36" spans="2:20" x14ac:dyDescent="0.15">
      <c r="L36" s="2"/>
      <c r="M36" s="1"/>
      <c r="N36" s="3"/>
      <c r="R36" s="1"/>
      <c r="T36" s="94">
        <f t="shared" si="5"/>
        <v>0</v>
      </c>
    </row>
    <row r="37" spans="2:20" s="37" customFormat="1" ht="40.15" customHeight="1" x14ac:dyDescent="0.15">
      <c r="I37" s="37" t="s">
        <v>40</v>
      </c>
      <c r="L37" s="37" t="s">
        <v>13</v>
      </c>
      <c r="M37" s="38"/>
      <c r="O37" s="39"/>
      <c r="P37" s="95">
        <f>SUMIF(I13:I32,I37,P13:P32)</f>
        <v>0</v>
      </c>
      <c r="Q37" s="95">
        <f>SUMIF(I13:I32,I37,Q13:Q32)</f>
        <v>0</v>
      </c>
      <c r="R37" s="40"/>
      <c r="T37" s="94">
        <f t="shared" si="5"/>
        <v>0</v>
      </c>
    </row>
    <row r="38" spans="2:20" s="37" customFormat="1" ht="40.15" customHeight="1" x14ac:dyDescent="0.15">
      <c r="I38" s="37" t="s">
        <v>42</v>
      </c>
      <c r="L38" s="37" t="s">
        <v>14</v>
      </c>
      <c r="M38" s="38"/>
      <c r="O38" s="39"/>
      <c r="P38" s="95">
        <f>SUMIF(I13:I32,I38,P13:P32)</f>
        <v>0</v>
      </c>
      <c r="Q38" s="95">
        <f>SUMIF(I13:I32,I38,Q13:Q32)</f>
        <v>0</v>
      </c>
      <c r="R38" s="40"/>
      <c r="T38" s="94">
        <f t="shared" si="5"/>
        <v>0</v>
      </c>
    </row>
    <row r="39" spans="2:20" ht="40.15" customHeight="1" x14ac:dyDescent="0.15">
      <c r="T39" s="94">
        <f t="shared" si="5"/>
        <v>0</v>
      </c>
    </row>
  </sheetData>
  <sheetProtection algorithmName="SHA-512" hashValue="edGcNgQK0QCp945KXY/Sl/CsIo3JQXzsgRuCuE2oEInBfwY4ZnT5bKoglItJObpjP1ozDT5k+HNW9eume6DEkg==" saltValue="VNlvNsu39pFTn6bShNq2sA==" spinCount="100000" sheet="1" objects="1" scenarios="1" selectLockedCells="1"/>
  <mergeCells count="24">
    <mergeCell ref="Q7:R7"/>
    <mergeCell ref="B8:Q8"/>
    <mergeCell ref="B9:Q9"/>
    <mergeCell ref="B10:B12"/>
    <mergeCell ref="C10:E10"/>
    <mergeCell ref="F10:F12"/>
    <mergeCell ref="G10:G12"/>
    <mergeCell ref="H10:H12"/>
    <mergeCell ref="I10:I12"/>
    <mergeCell ref="L10:L12"/>
    <mergeCell ref="M10:M12"/>
    <mergeCell ref="O10:O12"/>
    <mergeCell ref="C11:C12"/>
    <mergeCell ref="L7:O7"/>
    <mergeCell ref="J10:K10"/>
    <mergeCell ref="J11:J12"/>
    <mergeCell ref="R35:S35"/>
    <mergeCell ref="N11:N12"/>
    <mergeCell ref="P11:P12"/>
    <mergeCell ref="E11:E12"/>
    <mergeCell ref="D11:D12"/>
    <mergeCell ref="R10:R12"/>
    <mergeCell ref="S10:S12"/>
    <mergeCell ref="K11:K12"/>
  </mergeCells>
  <phoneticPr fontId="2"/>
  <dataValidations count="7">
    <dataValidation showDropDown="1" showInputMessage="1" showErrorMessage="1" sqref="N13:N34" xr:uid="{00000000-0002-0000-0100-000000000000}"/>
    <dataValidation type="list" allowBlank="1" showInputMessage="1" showErrorMessage="1" sqref="I13:I34" xr:uid="{00000000-0002-0000-0100-000002000000}">
      <formula1>"一般枠,島しょ枠"</formula1>
    </dataValidation>
    <dataValidation showInputMessage="1" showErrorMessage="1" sqref="O33:O34" xr:uid="{00000000-0002-0000-0100-000003000000}"/>
    <dataValidation type="list" allowBlank="1" showInputMessage="1" showErrorMessage="1" sqref="M13:M32" xr:uid="{00000000-0002-0000-0100-000004000000}">
      <formula1>"1,2,3,4,5"</formula1>
    </dataValidation>
    <dataValidation type="list" allowBlank="1" showInputMessage="1" showErrorMessage="1" sqref="R13:R32" xr:uid="{6165EAA4-AB48-47B6-AC27-EF65C3F19711}">
      <formula1>"キャンセル料受領せず,キャンセル料受領した"</formula1>
    </dataValidation>
    <dataValidation type="list" allowBlank="1" showInputMessage="1" showErrorMessage="1" sqref="R33:R34" xr:uid="{488693A5-0C58-401A-9C0A-4DF136A1771A}">
      <formula1>"65歳以上,基礎疾患,高齢者等の同行者"</formula1>
    </dataValidation>
    <dataValidation type="list" showInputMessage="1" showErrorMessage="1" sqref="O13:O32" xr:uid="{B2C8C010-297E-4BAD-9BC3-62728AE0063E}">
      <formula1>"有,無"</formula1>
    </dataValidation>
  </dataValidations>
  <printOptions horizontalCentered="1"/>
  <pageMargins left="0.19685039370078741" right="0.19685039370078741" top="0.39370078740157483" bottom="0.27559055118110237" header="0.31496062992125984" footer="0.31496062992125984"/>
  <pageSetup paperSize="9"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39"/>
  <sheetViews>
    <sheetView showGridLines="0" showZeros="0" view="pageBreakPreview" topLeftCell="D3" zoomScale="42" zoomScaleNormal="46" zoomScaleSheetLayoutView="42" workbookViewId="0">
      <selection activeCell="G13" sqref="G13"/>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9.25" style="1" customWidth="1"/>
    <col min="8" max="8" width="23"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14" customWidth="1"/>
    <col min="15" max="15" width="40.75" style="3" customWidth="1"/>
    <col min="16" max="16" width="51" style="3" customWidth="1"/>
    <col min="17" max="17" width="41.5" style="3" customWidth="1"/>
    <col min="18" max="18" width="28.5" style="1" customWidth="1"/>
    <col min="19" max="19" width="18.25" style="1" customWidth="1"/>
    <col min="20" max="16384" width="9" style="1"/>
  </cols>
  <sheetData>
    <row r="1" spans="1:19" ht="126" customHeight="1" x14ac:dyDescent="0.15"/>
    <row r="2" spans="1:19" ht="36" customHeight="1" x14ac:dyDescent="0.15">
      <c r="B2" s="20" t="s">
        <v>27</v>
      </c>
      <c r="C2" s="15"/>
      <c r="D2" s="15"/>
      <c r="E2" s="15"/>
      <c r="F2" s="15"/>
      <c r="G2" s="15"/>
      <c r="H2" s="15"/>
      <c r="I2" s="15"/>
      <c r="J2" s="15"/>
      <c r="K2" s="15"/>
      <c r="L2" s="16"/>
      <c r="M2" s="17"/>
      <c r="N2" s="18"/>
      <c r="O2" s="19"/>
      <c r="P2" s="19"/>
      <c r="Q2" s="19"/>
      <c r="R2" s="36"/>
    </row>
    <row r="3" spans="1:19" ht="39.950000000000003" customHeight="1" x14ac:dyDescent="0.15">
      <c r="A3" s="55"/>
      <c r="B3" s="97" t="s">
        <v>83</v>
      </c>
      <c r="C3" s="50"/>
      <c r="D3" s="50"/>
      <c r="E3" s="50"/>
      <c r="F3" s="50"/>
      <c r="G3" s="50"/>
      <c r="H3" s="50"/>
      <c r="I3" s="50"/>
      <c r="J3" s="50"/>
      <c r="K3" s="50"/>
      <c r="L3" s="50"/>
      <c r="M3" s="50"/>
      <c r="N3" s="50"/>
      <c r="O3" s="28"/>
      <c r="P3" s="28"/>
      <c r="Q3" s="28"/>
    </row>
    <row r="4" spans="1:19" ht="39.950000000000003" customHeight="1" x14ac:dyDescent="0.15">
      <c r="A4" s="55"/>
      <c r="B4" s="97" t="s">
        <v>33</v>
      </c>
      <c r="C4" s="50"/>
      <c r="D4" s="50"/>
      <c r="E4" s="50"/>
      <c r="F4" s="50"/>
      <c r="G4" s="50"/>
      <c r="H4" s="50"/>
      <c r="I4" s="50"/>
      <c r="J4" s="50"/>
      <c r="K4" s="50"/>
      <c r="L4" s="50"/>
      <c r="M4" s="50"/>
      <c r="N4" s="50"/>
      <c r="O4" s="28"/>
      <c r="P4" s="28"/>
      <c r="Q4" s="28"/>
    </row>
    <row r="5" spans="1:19" ht="39.950000000000003" customHeight="1" x14ac:dyDescent="0.15">
      <c r="A5" s="55"/>
      <c r="B5" s="97" t="s">
        <v>49</v>
      </c>
      <c r="C5" s="50"/>
      <c r="D5" s="50"/>
      <c r="E5" s="50"/>
      <c r="F5" s="50"/>
      <c r="G5" s="50"/>
      <c r="H5" s="50"/>
      <c r="I5" s="50"/>
      <c r="J5" s="50"/>
      <c r="K5" s="50"/>
      <c r="L5" s="50"/>
      <c r="M5" s="50"/>
      <c r="N5" s="50"/>
      <c r="O5" s="28"/>
      <c r="P5" s="28"/>
      <c r="Q5" s="29"/>
    </row>
    <row r="6" spans="1:19" ht="39.950000000000003" customHeight="1" x14ac:dyDescent="0.15">
      <c r="A6" s="55"/>
      <c r="B6" s="98" t="s">
        <v>52</v>
      </c>
      <c r="C6" s="51"/>
      <c r="D6" s="51"/>
      <c r="E6" s="51"/>
      <c r="F6" s="51"/>
      <c r="G6" s="51"/>
      <c r="H6" s="51"/>
      <c r="I6" s="51"/>
      <c r="J6" s="51"/>
      <c r="K6" s="51"/>
      <c r="L6" s="51"/>
      <c r="M6" s="51"/>
      <c r="N6" s="52"/>
      <c r="O6" s="116" t="s">
        <v>84</v>
      </c>
      <c r="P6" s="117"/>
      <c r="Q6" s="29"/>
    </row>
    <row r="7" spans="1:19" ht="45" customHeight="1" x14ac:dyDescent="0.15">
      <c r="A7" s="55"/>
      <c r="B7" s="53"/>
      <c r="C7" s="53"/>
      <c r="D7" s="54"/>
      <c r="E7" s="54"/>
      <c r="F7" s="54"/>
      <c r="G7" s="54"/>
      <c r="H7" s="54"/>
      <c r="I7" s="54"/>
      <c r="J7" s="54"/>
      <c r="K7" s="295" t="s">
        <v>88</v>
      </c>
      <c r="L7" s="295"/>
      <c r="M7" s="295"/>
      <c r="N7" s="295"/>
      <c r="O7" s="116" t="s">
        <v>85</v>
      </c>
      <c r="P7" s="263"/>
      <c r="Q7" s="263"/>
    </row>
    <row r="8" spans="1:19" ht="15" customHeight="1" x14ac:dyDescent="0.15">
      <c r="B8" s="264"/>
      <c r="C8" s="264"/>
      <c r="D8" s="264"/>
      <c r="E8" s="264"/>
      <c r="F8" s="264"/>
      <c r="G8" s="264"/>
      <c r="H8" s="264"/>
      <c r="I8" s="264"/>
      <c r="J8" s="264"/>
      <c r="K8" s="264"/>
      <c r="L8" s="264"/>
      <c r="M8" s="264"/>
      <c r="N8" s="264"/>
      <c r="O8" s="264"/>
      <c r="P8" s="264"/>
      <c r="Q8" s="5"/>
    </row>
    <row r="9" spans="1:19" ht="19.5" customHeight="1" thickBot="1" x14ac:dyDescent="0.2">
      <c r="B9" s="265"/>
      <c r="C9" s="264"/>
      <c r="D9" s="264"/>
      <c r="E9" s="264"/>
      <c r="F9" s="264"/>
      <c r="G9" s="264"/>
      <c r="H9" s="264"/>
      <c r="I9" s="264"/>
      <c r="J9" s="264"/>
      <c r="K9" s="264"/>
      <c r="L9" s="264"/>
      <c r="M9" s="264"/>
      <c r="N9" s="264"/>
      <c r="O9" s="264"/>
      <c r="P9" s="264"/>
      <c r="Q9" s="4"/>
    </row>
    <row r="10" spans="1:19" ht="57.75" customHeight="1" thickBot="1" x14ac:dyDescent="0.2">
      <c r="B10" s="266" t="s">
        <v>1</v>
      </c>
      <c r="C10" s="269" t="s">
        <v>53</v>
      </c>
      <c r="D10" s="270"/>
      <c r="E10" s="271"/>
      <c r="F10" s="272" t="s">
        <v>31</v>
      </c>
      <c r="G10" s="275" t="s">
        <v>93</v>
      </c>
      <c r="H10" s="278" t="s">
        <v>91</v>
      </c>
      <c r="I10" s="281" t="s">
        <v>24</v>
      </c>
      <c r="J10" s="300" t="s">
        <v>92</v>
      </c>
      <c r="K10" s="303" t="s">
        <v>51</v>
      </c>
      <c r="L10" s="287" t="s">
        <v>36</v>
      </c>
      <c r="M10" s="35" t="s">
        <v>29</v>
      </c>
      <c r="N10" s="290" t="s">
        <v>25</v>
      </c>
      <c r="O10" s="30" t="s">
        <v>50</v>
      </c>
      <c r="P10" s="31" t="s">
        <v>30</v>
      </c>
      <c r="Q10" s="255" t="s">
        <v>54</v>
      </c>
      <c r="R10" s="258" t="s">
        <v>22</v>
      </c>
    </row>
    <row r="11" spans="1:19" ht="57.75" customHeight="1" x14ac:dyDescent="0.15">
      <c r="B11" s="267"/>
      <c r="C11" s="293" t="s">
        <v>21</v>
      </c>
      <c r="D11" s="253" t="s">
        <v>20</v>
      </c>
      <c r="E11" s="251" t="s">
        <v>19</v>
      </c>
      <c r="F11" s="273"/>
      <c r="G11" s="276"/>
      <c r="H11" s="279"/>
      <c r="I11" s="282"/>
      <c r="J11" s="301"/>
      <c r="K11" s="304"/>
      <c r="L11" s="288"/>
      <c r="M11" s="247" t="s">
        <v>28</v>
      </c>
      <c r="N11" s="291"/>
      <c r="O11" s="249" t="s">
        <v>48</v>
      </c>
      <c r="P11" s="31" t="s">
        <v>89</v>
      </c>
      <c r="Q11" s="256"/>
      <c r="R11" s="259"/>
    </row>
    <row r="12" spans="1:19" ht="105" customHeight="1" thickBot="1" x14ac:dyDescent="0.2">
      <c r="B12" s="268"/>
      <c r="C12" s="294"/>
      <c r="D12" s="254"/>
      <c r="E12" s="252"/>
      <c r="F12" s="274"/>
      <c r="G12" s="277"/>
      <c r="H12" s="280"/>
      <c r="I12" s="283"/>
      <c r="J12" s="302"/>
      <c r="K12" s="305"/>
      <c r="L12" s="306"/>
      <c r="M12" s="248"/>
      <c r="N12" s="292"/>
      <c r="O12" s="250"/>
      <c r="P12" s="96" t="s">
        <v>81</v>
      </c>
      <c r="Q12" s="257"/>
      <c r="R12" s="260"/>
    </row>
    <row r="13" spans="1:19" ht="54.95" customHeight="1" thickTop="1" x14ac:dyDescent="0.15">
      <c r="B13" s="32">
        <v>1</v>
      </c>
      <c r="C13" s="136"/>
      <c r="D13" s="139"/>
      <c r="E13" s="142"/>
      <c r="F13" s="145"/>
      <c r="G13" s="148"/>
      <c r="H13" s="151"/>
      <c r="I13" s="118"/>
      <c r="J13" s="152"/>
      <c r="K13" s="155"/>
      <c r="L13" s="120"/>
      <c r="M13" s="122">
        <f>SUM(L13)*2500</f>
        <v>0</v>
      </c>
      <c r="N13" s="124"/>
      <c r="O13" s="126"/>
      <c r="P13" s="129">
        <f>MIN(S13,M13)</f>
        <v>0</v>
      </c>
      <c r="Q13" s="131"/>
      <c r="R13" s="160"/>
      <c r="S13" s="37">
        <f>ROUNDDOWN(O13*0.35,0)</f>
        <v>0</v>
      </c>
    </row>
    <row r="14" spans="1:19" ht="54.95" customHeight="1" x14ac:dyDescent="0.15">
      <c r="B14" s="33">
        <v>2</v>
      </c>
      <c r="C14" s="137"/>
      <c r="D14" s="140"/>
      <c r="E14" s="143"/>
      <c r="F14" s="146"/>
      <c r="G14" s="149"/>
      <c r="H14" s="153"/>
      <c r="I14" s="118"/>
      <c r="J14" s="156"/>
      <c r="K14" s="157"/>
      <c r="L14" s="120"/>
      <c r="M14" s="122">
        <f>SUM(L14)*2500</f>
        <v>0</v>
      </c>
      <c r="N14" s="124"/>
      <c r="O14" s="127"/>
      <c r="P14" s="129">
        <f>MIN(S14,M14)</f>
        <v>0</v>
      </c>
      <c r="Q14" s="131"/>
      <c r="R14" s="161"/>
      <c r="S14" s="37">
        <f t="shared" ref="S14:S32" si="0">ROUNDDOWN(O14*0.35,0)</f>
        <v>0</v>
      </c>
    </row>
    <row r="15" spans="1:19" ht="54.95" customHeight="1" x14ac:dyDescent="0.15">
      <c r="B15" s="33">
        <v>3</v>
      </c>
      <c r="C15" s="137"/>
      <c r="D15" s="140"/>
      <c r="E15" s="143"/>
      <c r="F15" s="146"/>
      <c r="G15" s="149"/>
      <c r="H15" s="153"/>
      <c r="I15" s="118"/>
      <c r="J15" s="156"/>
      <c r="K15" s="157"/>
      <c r="L15" s="120"/>
      <c r="M15" s="122">
        <f t="shared" ref="M15:M31" si="1">SUM(L15)*2500</f>
        <v>0</v>
      </c>
      <c r="N15" s="124"/>
      <c r="O15" s="127"/>
      <c r="P15" s="129">
        <f t="shared" ref="P15:P31" si="2">MIN(S15,M15)</f>
        <v>0</v>
      </c>
      <c r="Q15" s="131"/>
      <c r="R15" s="161"/>
      <c r="S15" s="37">
        <f t="shared" si="0"/>
        <v>0</v>
      </c>
    </row>
    <row r="16" spans="1:19" ht="54.95" customHeight="1" x14ac:dyDescent="0.15">
      <c r="B16" s="33">
        <v>4</v>
      </c>
      <c r="C16" s="137"/>
      <c r="D16" s="140"/>
      <c r="E16" s="143"/>
      <c r="F16" s="146"/>
      <c r="G16" s="149"/>
      <c r="H16" s="153"/>
      <c r="I16" s="118"/>
      <c r="J16" s="156"/>
      <c r="K16" s="157"/>
      <c r="L16" s="120"/>
      <c r="M16" s="122">
        <f t="shared" si="1"/>
        <v>0</v>
      </c>
      <c r="N16" s="124"/>
      <c r="O16" s="127"/>
      <c r="P16" s="129">
        <f t="shared" si="2"/>
        <v>0</v>
      </c>
      <c r="Q16" s="131"/>
      <c r="R16" s="161"/>
      <c r="S16" s="37">
        <f t="shared" si="0"/>
        <v>0</v>
      </c>
    </row>
    <row r="17" spans="2:19" ht="54.95" customHeight="1" x14ac:dyDescent="0.15">
      <c r="B17" s="33">
        <v>5</v>
      </c>
      <c r="C17" s="137"/>
      <c r="D17" s="140"/>
      <c r="E17" s="143"/>
      <c r="F17" s="146"/>
      <c r="G17" s="149"/>
      <c r="H17" s="153"/>
      <c r="I17" s="118"/>
      <c r="J17" s="156"/>
      <c r="K17" s="157"/>
      <c r="L17" s="120"/>
      <c r="M17" s="122">
        <f t="shared" si="1"/>
        <v>0</v>
      </c>
      <c r="N17" s="124"/>
      <c r="O17" s="127"/>
      <c r="P17" s="129">
        <f t="shared" si="2"/>
        <v>0</v>
      </c>
      <c r="Q17" s="131"/>
      <c r="R17" s="161"/>
      <c r="S17" s="37">
        <f t="shared" si="0"/>
        <v>0</v>
      </c>
    </row>
    <row r="18" spans="2:19" ht="54.95" customHeight="1" x14ac:dyDescent="0.15">
      <c r="B18" s="33">
        <v>6</v>
      </c>
      <c r="C18" s="137"/>
      <c r="D18" s="140"/>
      <c r="E18" s="143"/>
      <c r="F18" s="146"/>
      <c r="G18" s="149"/>
      <c r="H18" s="153"/>
      <c r="I18" s="118"/>
      <c r="J18" s="156"/>
      <c r="K18" s="157"/>
      <c r="L18" s="120"/>
      <c r="M18" s="122">
        <f t="shared" si="1"/>
        <v>0</v>
      </c>
      <c r="N18" s="124"/>
      <c r="O18" s="127"/>
      <c r="P18" s="129">
        <f t="shared" si="2"/>
        <v>0</v>
      </c>
      <c r="Q18" s="131"/>
      <c r="R18" s="161"/>
      <c r="S18" s="37">
        <f t="shared" si="0"/>
        <v>0</v>
      </c>
    </row>
    <row r="19" spans="2:19" ht="54.95" customHeight="1" x14ac:dyDescent="0.15">
      <c r="B19" s="33">
        <v>7</v>
      </c>
      <c r="C19" s="137"/>
      <c r="D19" s="140"/>
      <c r="E19" s="143"/>
      <c r="F19" s="146"/>
      <c r="G19" s="149"/>
      <c r="H19" s="153"/>
      <c r="I19" s="118"/>
      <c r="J19" s="156"/>
      <c r="K19" s="157"/>
      <c r="L19" s="120"/>
      <c r="M19" s="122">
        <f t="shared" si="1"/>
        <v>0</v>
      </c>
      <c r="N19" s="124"/>
      <c r="O19" s="127"/>
      <c r="P19" s="129">
        <f t="shared" si="2"/>
        <v>0</v>
      </c>
      <c r="Q19" s="131"/>
      <c r="R19" s="161"/>
      <c r="S19" s="37">
        <f t="shared" si="0"/>
        <v>0</v>
      </c>
    </row>
    <row r="20" spans="2:19" ht="54.95" customHeight="1" x14ac:dyDescent="0.15">
      <c r="B20" s="33">
        <v>8</v>
      </c>
      <c r="C20" s="137"/>
      <c r="D20" s="140"/>
      <c r="E20" s="143"/>
      <c r="F20" s="146"/>
      <c r="G20" s="149"/>
      <c r="H20" s="153"/>
      <c r="I20" s="118"/>
      <c r="J20" s="156"/>
      <c r="K20" s="157"/>
      <c r="L20" s="120"/>
      <c r="M20" s="122">
        <f t="shared" si="1"/>
        <v>0</v>
      </c>
      <c r="N20" s="124"/>
      <c r="O20" s="127"/>
      <c r="P20" s="129">
        <f t="shared" si="2"/>
        <v>0</v>
      </c>
      <c r="Q20" s="131"/>
      <c r="R20" s="161"/>
      <c r="S20" s="37">
        <f t="shared" si="0"/>
        <v>0</v>
      </c>
    </row>
    <row r="21" spans="2:19" ht="54.95" customHeight="1" x14ac:dyDescent="0.15">
      <c r="B21" s="33">
        <v>9</v>
      </c>
      <c r="C21" s="137"/>
      <c r="D21" s="140"/>
      <c r="E21" s="143"/>
      <c r="F21" s="146"/>
      <c r="G21" s="149"/>
      <c r="H21" s="153"/>
      <c r="I21" s="118"/>
      <c r="J21" s="156"/>
      <c r="K21" s="157"/>
      <c r="L21" s="120"/>
      <c r="M21" s="122">
        <f t="shared" si="1"/>
        <v>0</v>
      </c>
      <c r="N21" s="124"/>
      <c r="O21" s="127"/>
      <c r="P21" s="129">
        <f t="shared" si="2"/>
        <v>0</v>
      </c>
      <c r="Q21" s="131"/>
      <c r="R21" s="161"/>
      <c r="S21" s="37">
        <f t="shared" si="0"/>
        <v>0</v>
      </c>
    </row>
    <row r="22" spans="2:19" ht="54.95" customHeight="1" x14ac:dyDescent="0.15">
      <c r="B22" s="33">
        <v>10</v>
      </c>
      <c r="C22" s="137"/>
      <c r="D22" s="140"/>
      <c r="E22" s="143"/>
      <c r="F22" s="146"/>
      <c r="G22" s="149"/>
      <c r="H22" s="153"/>
      <c r="I22" s="118"/>
      <c r="J22" s="156"/>
      <c r="K22" s="157"/>
      <c r="L22" s="120"/>
      <c r="M22" s="122">
        <f t="shared" si="1"/>
        <v>0</v>
      </c>
      <c r="N22" s="124"/>
      <c r="O22" s="127"/>
      <c r="P22" s="129">
        <f t="shared" si="2"/>
        <v>0</v>
      </c>
      <c r="Q22" s="131"/>
      <c r="R22" s="161"/>
      <c r="S22" s="37">
        <f t="shared" si="0"/>
        <v>0</v>
      </c>
    </row>
    <row r="23" spans="2:19" ht="54.95" customHeight="1" x14ac:dyDescent="0.15">
      <c r="B23" s="33">
        <v>11</v>
      </c>
      <c r="C23" s="137"/>
      <c r="D23" s="140"/>
      <c r="E23" s="143"/>
      <c r="F23" s="146"/>
      <c r="G23" s="149"/>
      <c r="H23" s="153"/>
      <c r="I23" s="118"/>
      <c r="J23" s="156"/>
      <c r="K23" s="157"/>
      <c r="L23" s="120"/>
      <c r="M23" s="122">
        <f t="shared" si="1"/>
        <v>0</v>
      </c>
      <c r="N23" s="124"/>
      <c r="O23" s="127"/>
      <c r="P23" s="129">
        <f t="shared" si="2"/>
        <v>0</v>
      </c>
      <c r="Q23" s="131"/>
      <c r="R23" s="161"/>
      <c r="S23" s="37">
        <f t="shared" si="0"/>
        <v>0</v>
      </c>
    </row>
    <row r="24" spans="2:19" ht="54.95" customHeight="1" x14ac:dyDescent="0.15">
      <c r="B24" s="33">
        <v>12</v>
      </c>
      <c r="C24" s="137"/>
      <c r="D24" s="140"/>
      <c r="E24" s="143"/>
      <c r="F24" s="146"/>
      <c r="G24" s="149"/>
      <c r="H24" s="153"/>
      <c r="I24" s="118"/>
      <c r="J24" s="156"/>
      <c r="K24" s="157"/>
      <c r="L24" s="120"/>
      <c r="M24" s="122">
        <f t="shared" si="1"/>
        <v>0</v>
      </c>
      <c r="N24" s="124"/>
      <c r="O24" s="127"/>
      <c r="P24" s="129">
        <f t="shared" si="2"/>
        <v>0</v>
      </c>
      <c r="Q24" s="131"/>
      <c r="R24" s="161"/>
      <c r="S24" s="37">
        <f t="shared" si="0"/>
        <v>0</v>
      </c>
    </row>
    <row r="25" spans="2:19" ht="54.95" customHeight="1" x14ac:dyDescent="0.15">
      <c r="B25" s="33">
        <v>13</v>
      </c>
      <c r="C25" s="137"/>
      <c r="D25" s="140"/>
      <c r="E25" s="143"/>
      <c r="F25" s="146"/>
      <c r="G25" s="149"/>
      <c r="H25" s="153"/>
      <c r="I25" s="118"/>
      <c r="J25" s="156"/>
      <c r="K25" s="157"/>
      <c r="L25" s="120"/>
      <c r="M25" s="122">
        <f t="shared" si="1"/>
        <v>0</v>
      </c>
      <c r="N25" s="124"/>
      <c r="O25" s="127"/>
      <c r="P25" s="129">
        <f t="shared" si="2"/>
        <v>0</v>
      </c>
      <c r="Q25" s="131"/>
      <c r="R25" s="161"/>
      <c r="S25" s="37">
        <f t="shared" si="0"/>
        <v>0</v>
      </c>
    </row>
    <row r="26" spans="2:19" ht="54.95" customHeight="1" x14ac:dyDescent="0.15">
      <c r="B26" s="33">
        <v>14</v>
      </c>
      <c r="C26" s="137"/>
      <c r="D26" s="140"/>
      <c r="E26" s="143"/>
      <c r="F26" s="146"/>
      <c r="G26" s="149"/>
      <c r="H26" s="153"/>
      <c r="I26" s="118"/>
      <c r="J26" s="156"/>
      <c r="K26" s="157"/>
      <c r="L26" s="120"/>
      <c r="M26" s="122">
        <f t="shared" si="1"/>
        <v>0</v>
      </c>
      <c r="N26" s="124"/>
      <c r="O26" s="127"/>
      <c r="P26" s="129">
        <f t="shared" si="2"/>
        <v>0</v>
      </c>
      <c r="Q26" s="131"/>
      <c r="R26" s="161"/>
      <c r="S26" s="37">
        <f t="shared" si="0"/>
        <v>0</v>
      </c>
    </row>
    <row r="27" spans="2:19" ht="54.95" customHeight="1" x14ac:dyDescent="0.15">
      <c r="B27" s="33">
        <v>15</v>
      </c>
      <c r="C27" s="137"/>
      <c r="D27" s="140"/>
      <c r="E27" s="143"/>
      <c r="F27" s="146"/>
      <c r="G27" s="149"/>
      <c r="H27" s="153"/>
      <c r="I27" s="118"/>
      <c r="J27" s="156"/>
      <c r="K27" s="157"/>
      <c r="L27" s="120"/>
      <c r="M27" s="122">
        <f t="shared" si="1"/>
        <v>0</v>
      </c>
      <c r="N27" s="124"/>
      <c r="O27" s="127"/>
      <c r="P27" s="129">
        <f t="shared" si="2"/>
        <v>0</v>
      </c>
      <c r="Q27" s="131"/>
      <c r="R27" s="161"/>
      <c r="S27" s="37">
        <f t="shared" si="0"/>
        <v>0</v>
      </c>
    </row>
    <row r="28" spans="2:19" ht="54.95" customHeight="1" x14ac:dyDescent="0.15">
      <c r="B28" s="33">
        <v>16</v>
      </c>
      <c r="C28" s="137"/>
      <c r="D28" s="140"/>
      <c r="E28" s="143"/>
      <c r="F28" s="146"/>
      <c r="G28" s="149"/>
      <c r="H28" s="153"/>
      <c r="I28" s="118"/>
      <c r="J28" s="156"/>
      <c r="K28" s="157"/>
      <c r="L28" s="120"/>
      <c r="M28" s="122">
        <f t="shared" si="1"/>
        <v>0</v>
      </c>
      <c r="N28" s="124"/>
      <c r="O28" s="127"/>
      <c r="P28" s="129">
        <f t="shared" si="2"/>
        <v>0</v>
      </c>
      <c r="Q28" s="131"/>
      <c r="R28" s="161"/>
      <c r="S28" s="37">
        <f t="shared" si="0"/>
        <v>0</v>
      </c>
    </row>
    <row r="29" spans="2:19" ht="54.95" customHeight="1" x14ac:dyDescent="0.15">
      <c r="B29" s="33">
        <v>17</v>
      </c>
      <c r="C29" s="137"/>
      <c r="D29" s="140"/>
      <c r="E29" s="143"/>
      <c r="F29" s="146"/>
      <c r="G29" s="149"/>
      <c r="H29" s="153"/>
      <c r="I29" s="118"/>
      <c r="J29" s="156"/>
      <c r="K29" s="157"/>
      <c r="L29" s="120"/>
      <c r="M29" s="122">
        <f t="shared" si="1"/>
        <v>0</v>
      </c>
      <c r="N29" s="124"/>
      <c r="O29" s="127"/>
      <c r="P29" s="129">
        <f t="shared" si="2"/>
        <v>0</v>
      </c>
      <c r="Q29" s="131"/>
      <c r="R29" s="161"/>
      <c r="S29" s="37">
        <f t="shared" si="0"/>
        <v>0</v>
      </c>
    </row>
    <row r="30" spans="2:19" ht="54.95" customHeight="1" x14ac:dyDescent="0.15">
      <c r="B30" s="33">
        <v>18</v>
      </c>
      <c r="C30" s="137"/>
      <c r="D30" s="140"/>
      <c r="E30" s="143"/>
      <c r="F30" s="146"/>
      <c r="G30" s="149"/>
      <c r="H30" s="153"/>
      <c r="I30" s="118"/>
      <c r="J30" s="156"/>
      <c r="K30" s="157"/>
      <c r="L30" s="120"/>
      <c r="M30" s="122">
        <f t="shared" si="1"/>
        <v>0</v>
      </c>
      <c r="N30" s="124"/>
      <c r="O30" s="127"/>
      <c r="P30" s="129">
        <f t="shared" si="2"/>
        <v>0</v>
      </c>
      <c r="Q30" s="131"/>
      <c r="R30" s="161"/>
      <c r="S30" s="37">
        <f t="shared" si="0"/>
        <v>0</v>
      </c>
    </row>
    <row r="31" spans="2:19" ht="54.95" customHeight="1" x14ac:dyDescent="0.15">
      <c r="B31" s="33">
        <v>19</v>
      </c>
      <c r="C31" s="137"/>
      <c r="D31" s="140"/>
      <c r="E31" s="143"/>
      <c r="F31" s="146"/>
      <c r="G31" s="149"/>
      <c r="H31" s="153"/>
      <c r="I31" s="118"/>
      <c r="J31" s="156"/>
      <c r="K31" s="157"/>
      <c r="L31" s="120"/>
      <c r="M31" s="122">
        <f t="shared" si="1"/>
        <v>0</v>
      </c>
      <c r="N31" s="124"/>
      <c r="O31" s="127"/>
      <c r="P31" s="129">
        <f t="shared" si="2"/>
        <v>0</v>
      </c>
      <c r="Q31" s="131"/>
      <c r="R31" s="161"/>
      <c r="S31" s="37">
        <f t="shared" si="0"/>
        <v>0</v>
      </c>
    </row>
    <row r="32" spans="2:19" ht="54.95" customHeight="1" thickBot="1" x14ac:dyDescent="0.2">
      <c r="B32" s="34">
        <v>20</v>
      </c>
      <c r="C32" s="138"/>
      <c r="D32" s="141"/>
      <c r="E32" s="144"/>
      <c r="F32" s="147"/>
      <c r="G32" s="150"/>
      <c r="H32" s="154"/>
      <c r="I32" s="119"/>
      <c r="J32" s="158"/>
      <c r="K32" s="159"/>
      <c r="L32" s="121"/>
      <c r="M32" s="123">
        <f t="shared" ref="M32" si="3">SUM(L32)*2500</f>
        <v>0</v>
      </c>
      <c r="N32" s="125"/>
      <c r="O32" s="128"/>
      <c r="P32" s="130">
        <f t="shared" ref="P32" si="4">MIN(S32,M32)</f>
        <v>0</v>
      </c>
      <c r="Q32" s="132"/>
      <c r="R32" s="162"/>
      <c r="S32" s="37">
        <f t="shared" si="0"/>
        <v>0</v>
      </c>
    </row>
    <row r="33" spans="2:19" ht="54.95" customHeight="1" thickTop="1" x14ac:dyDescent="0.15">
      <c r="B33" s="89"/>
      <c r="C33" s="89"/>
      <c r="D33" s="90"/>
      <c r="E33" s="91"/>
      <c r="F33" s="90"/>
      <c r="G33" s="91"/>
      <c r="H33" s="91"/>
      <c r="I33" s="92"/>
      <c r="J33" s="93"/>
      <c r="K33" s="133" t="s">
        <v>76</v>
      </c>
      <c r="L33" s="99">
        <f>SUMIF(I13:I32,I37,L13:L32)</f>
        <v>0</v>
      </c>
      <c r="M33" s="100">
        <f>SUMIF(I13:I32,I37,M13:M32)</f>
        <v>0</v>
      </c>
      <c r="N33" s="101" t="s">
        <v>77</v>
      </c>
      <c r="O33" s="102">
        <f>SUMIF(I13:I32,I37,O13:O32)</f>
        <v>0</v>
      </c>
      <c r="P33" s="103">
        <f>ROUNDDOWN(SUMIF(I13:I32,I37,P13:P32),-2)</f>
        <v>0</v>
      </c>
      <c r="Q33" s="104"/>
      <c r="R33" s="105"/>
      <c r="S33" s="37"/>
    </row>
    <row r="34" spans="2:19" ht="54.95" customHeight="1" thickBot="1" x14ac:dyDescent="0.2">
      <c r="B34" s="89"/>
      <c r="C34" s="89"/>
      <c r="D34" s="90"/>
      <c r="E34" s="91"/>
      <c r="F34" s="90"/>
      <c r="G34" s="91"/>
      <c r="H34" s="91"/>
      <c r="I34" s="92"/>
      <c r="J34" s="93"/>
      <c r="K34" s="134" t="s">
        <v>78</v>
      </c>
      <c r="L34" s="99">
        <f>SUMIF(I13:I32,I38,L13:L32)</f>
        <v>0</v>
      </c>
      <c r="M34" s="100">
        <f>SUMIF(I13:I32,I38,M13:M32)</f>
        <v>0</v>
      </c>
      <c r="N34" s="106" t="s">
        <v>77</v>
      </c>
      <c r="O34" s="107">
        <f>SUMIF(I13:I32,I38,O13:O32)</f>
        <v>0</v>
      </c>
      <c r="P34" s="108">
        <f>ROUNDDOWN(SUMIF(I13:I32,I38,P13:P32),-2)</f>
        <v>0</v>
      </c>
      <c r="Q34" s="109"/>
      <c r="R34" s="110"/>
      <c r="S34" s="37"/>
    </row>
    <row r="35" spans="2:19" ht="54.95" customHeight="1" thickBot="1" x14ac:dyDescent="0.2">
      <c r="B35" s="13"/>
      <c r="C35" s="13"/>
      <c r="D35" s="13"/>
      <c r="E35" s="13"/>
      <c r="F35" s="13"/>
      <c r="G35" s="13"/>
      <c r="H35" s="13"/>
      <c r="I35" s="13"/>
      <c r="J35" s="13"/>
      <c r="K35" s="135" t="s">
        <v>23</v>
      </c>
      <c r="L35" s="111">
        <f>SUM(L33:L34)</f>
        <v>0</v>
      </c>
      <c r="M35" s="112">
        <f>SUM(M33:M34)</f>
        <v>0</v>
      </c>
      <c r="N35" s="113" t="s">
        <v>77</v>
      </c>
      <c r="O35" s="114">
        <f>SUM(O33:O34)</f>
        <v>0</v>
      </c>
      <c r="P35" s="115">
        <f>SUM(P33:P34)</f>
        <v>0</v>
      </c>
      <c r="Q35" s="245" t="s">
        <v>80</v>
      </c>
      <c r="R35" s="246"/>
      <c r="S35" s="37"/>
    </row>
    <row r="36" spans="2:19" x14ac:dyDescent="0.15">
      <c r="K36" s="2"/>
      <c r="L36" s="1"/>
      <c r="M36" s="3"/>
      <c r="Q36" s="1"/>
    </row>
    <row r="37" spans="2:19" ht="40.15" customHeight="1" x14ac:dyDescent="0.15">
      <c r="I37" s="37" t="s">
        <v>39</v>
      </c>
      <c r="J37" s="37"/>
      <c r="K37" s="37" t="s">
        <v>37</v>
      </c>
      <c r="L37" s="38"/>
      <c r="M37" s="37"/>
      <c r="N37" s="39"/>
      <c r="O37" s="95">
        <f>SUMIF(I13:I32,I37,O13:O32)</f>
        <v>0</v>
      </c>
      <c r="P37" s="95">
        <f>SUMIF(I13:I32,I37,P13:P32)</f>
        <v>0</v>
      </c>
    </row>
    <row r="38" spans="2:19" ht="40.15" customHeight="1" x14ac:dyDescent="0.15">
      <c r="I38" s="37" t="s">
        <v>41</v>
      </c>
      <c r="J38" s="37"/>
      <c r="K38" s="37" t="s">
        <v>38</v>
      </c>
      <c r="L38" s="38"/>
      <c r="M38" s="37"/>
      <c r="N38" s="39"/>
      <c r="O38" s="95">
        <f>SUMIF(I13:I32,I38,O13:O32)</f>
        <v>0</v>
      </c>
      <c r="P38" s="95">
        <f>SUMIF(I13:I32,I38,P13:P32)</f>
        <v>0</v>
      </c>
    </row>
    <row r="39" spans="2:19" ht="40.15" customHeight="1" x14ac:dyDescent="0.15">
      <c r="I39" s="37"/>
      <c r="J39" s="37"/>
      <c r="K39" s="37"/>
      <c r="L39" s="38"/>
      <c r="M39" s="37"/>
      <c r="N39" s="39"/>
      <c r="O39" s="40"/>
      <c r="P39" s="40"/>
    </row>
  </sheetData>
  <sheetProtection algorithmName="SHA-512" hashValue="lQjKfi5a4T/pvx2Hsq1YEqg3KfvYc7ziF1RIKmdYqIqDwnlTTySvjkr5Mc6aWl3RQ5qzOGh5XLb2NQdW0qAFSw==" saltValue="zUgIM7D2mLddyJVcib27dA==" spinCount="100000" sheet="1" selectLockedCells="1"/>
  <mergeCells count="22">
    <mergeCell ref="D11:D12"/>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 ref="Q35:R35"/>
    <mergeCell ref="K7:N7"/>
    <mergeCell ref="O11:O12"/>
    <mergeCell ref="M11:M12"/>
    <mergeCell ref="E11:E12"/>
    <mergeCell ref="Q10:Q12"/>
  </mergeCells>
  <phoneticPr fontId="2"/>
  <dataValidations count="7">
    <dataValidation type="list" allowBlank="1" showInputMessage="1" showErrorMessage="1" sqref="L13:L32" xr:uid="{00000000-0002-0000-0200-000000000000}">
      <formula1>"1"</formula1>
    </dataValidation>
    <dataValidation showInputMessage="1" showErrorMessage="1" sqref="N3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D919FB9A-34CA-4ABE-9474-D509D38C2D30}">
      <formula1>"キャンセル料受領せず,キャンセル料受領した"</formula1>
    </dataValidation>
    <dataValidation type="list" allowBlank="1" showInputMessage="1" showErrorMessage="1" sqref="Q33:Q34" xr:uid="{AD8EF1B2-C53C-4D0A-82D7-2F636D5A1292}">
      <formula1>"65歳以上,基礎疾患,高齢者等の同行者"</formula1>
    </dataValidation>
    <dataValidation type="list" showInputMessage="1" showErrorMessage="1" sqref="N13:N32" xr:uid="{4416B202-818A-4A2C-8593-13BAC64B0471}">
      <formula1>"有,無"</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85948-17A9-45A5-AA25-5C9F7F9E3B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e1a94b7-7749-4ebe-aada-2ce05ab4b3fe"/>
    <ds:schemaRef ds:uri="http://www.w3.org/XML/1998/namespace"/>
    <ds:schemaRef ds:uri="http://purl.org/dc/dcmitype/"/>
  </ds:schemaRefs>
</ds:datastoreItem>
</file>

<file path=customXml/itemProps2.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B3079B-2E70-435D-965E-B2DB30885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キャンセル料報告書式</vt:lpstr>
      <vt:lpstr>キャンセル対応表 (宿泊旅行) </vt:lpstr>
      <vt:lpstr>キャンセル対応表 (日帰り)</vt:lpstr>
      <vt:lpstr>'キャンセル対応表 (宿泊旅行) '!Print_Area</vt:lpstr>
      <vt:lpstr>'キャンセル対応表 (日帰り)'!Print_Area</vt:lpstr>
      <vt:lpstr>キャンセル料報告書式!Print_Area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BWTN5186</cp:lastModifiedBy>
  <cp:lastPrinted>2021-03-12T02:33:12Z</cp:lastPrinted>
  <dcterms:created xsi:type="dcterms:W3CDTF">2015-05-08T03:33:34Z</dcterms:created>
  <dcterms:modified xsi:type="dcterms:W3CDTF">2021-03-16T01:19:15Z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