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tcvbfs01\tcvbfs01_share\観光産業振興A\03_経営支援担当\15_観光関連事業者のDX・経営力強化支援事業（R7開始）\R7年度第1回募集\01. 制度設計\01. 案\02. 補助金交付要領_様式\"/>
    </mc:Choice>
  </mc:AlternateContent>
  <xr:revisionPtr revIDLastSave="0" documentId="13_ncr:1_{D72935F2-407D-4625-8AC0-50FAB50EA0B1}" xr6:coauthVersionLast="47" xr6:coauthVersionMax="47" xr10:uidLastSave="{00000000-0000-0000-0000-000000000000}"/>
  <bookViews>
    <workbookView xWindow="-110" yWindow="-110" windowWidth="19420" windowHeight="10300" xr2:uid="{7BE96B2A-D27B-454B-AB57-99CBC6E02D9A}"/>
  </bookViews>
  <sheets>
    <sheet name="収益計画" sheetId="7" r:id="rId1"/>
  </sheets>
  <definedNames>
    <definedName name="_xlnm.Print_Area" localSheetId="0">収益計画!$A$1:$F$52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7" l="1"/>
  <c r="E47" i="7"/>
  <c r="F47" i="7"/>
  <c r="F24" i="7"/>
  <c r="D24" i="7"/>
  <c r="D21" i="7"/>
  <c r="E21" i="7"/>
  <c r="F21" i="7"/>
  <c r="D50" i="7"/>
  <c r="F50" i="7" s="1"/>
  <c r="D16" i="7"/>
  <c r="C16" i="7"/>
  <c r="F33" i="7"/>
  <c r="F16" i="7" l="1"/>
  <c r="E16" i="7"/>
  <c r="D18" i="7"/>
  <c r="D20" i="7" s="1"/>
  <c r="C18" i="7"/>
  <c r="C20" i="7" s="1"/>
  <c r="D39" i="7"/>
  <c r="E40" i="7"/>
  <c r="F40" i="7" s="1"/>
  <c r="F36" i="7"/>
  <c r="E36" i="7"/>
  <c r="D36" i="7"/>
  <c r="C36" i="7"/>
  <c r="E33" i="7"/>
  <c r="D33" i="7"/>
  <c r="C33" i="7"/>
  <c r="E18" i="7" l="1"/>
  <c r="E20" i="7" s="1"/>
  <c r="F18" i="7"/>
  <c r="F20" i="7" s="1"/>
  <c r="C42" i="7"/>
  <c r="D42" i="7"/>
  <c r="E39" i="7"/>
  <c r="F39" i="7" s="1"/>
  <c r="F42" i="7" s="1"/>
  <c r="C44" i="7" l="1"/>
  <c r="C46" i="7" s="1"/>
  <c r="D44" i="7"/>
  <c r="D46" i="7" s="1"/>
  <c r="F44" i="7"/>
  <c r="F46" i="7" s="1"/>
  <c r="E42" i="7"/>
  <c r="E44" i="7" l="1"/>
  <c r="E46" i="7" s="1"/>
</calcChain>
</file>

<file path=xl/sharedStrings.xml><?xml version="1.0" encoding="utf-8"?>
<sst xmlns="http://schemas.openxmlformats.org/spreadsheetml/2006/main" count="78" uniqueCount="41">
  <si>
    <t>①売上高</t>
    <rPh sb="1" eb="3">
      <t>ウリアゲ</t>
    </rPh>
    <rPh sb="3" eb="4">
      <t>ダカ</t>
    </rPh>
    <phoneticPr fontId="1"/>
  </si>
  <si>
    <t>②売上原価</t>
    <rPh sb="1" eb="3">
      <t>ウリアゲ</t>
    </rPh>
    <rPh sb="3" eb="5">
      <t>ゲンカ</t>
    </rPh>
    <phoneticPr fontId="1"/>
  </si>
  <si>
    <t>直近期の１期後</t>
    <phoneticPr fontId="1"/>
  </si>
  <si>
    <t>直近期の２期後</t>
    <phoneticPr fontId="1"/>
  </si>
  <si>
    <t>直近期の３期後</t>
    <phoneticPr fontId="1"/>
  </si>
  <si>
    <t>(令和 　　年　 　月決算）</t>
    <rPh sb="11" eb="13">
      <t>ケッサン</t>
    </rPh>
    <phoneticPr fontId="1"/>
  </si>
  <si>
    <t>(令和 　　年　 　月決算）</t>
    <rPh sb="1" eb="3">
      <t>レイワ</t>
    </rPh>
    <rPh sb="11" eb="13">
      <t>ケッサン</t>
    </rPh>
    <phoneticPr fontId="1"/>
  </si>
  <si>
    <t>補助事業による原価への影響はない。（直近期と同じ原価率を維持する）</t>
    <rPh sb="7" eb="9">
      <t>ゲンカ</t>
    </rPh>
    <rPh sb="11" eb="13">
      <t>エイキョウ</t>
    </rPh>
    <rPh sb="18" eb="20">
      <t>チョッキン</t>
    </rPh>
    <rPh sb="20" eb="21">
      <t>キ</t>
    </rPh>
    <rPh sb="22" eb="23">
      <t>オナ</t>
    </rPh>
    <rPh sb="24" eb="26">
      <t>ゲンカ</t>
    </rPh>
    <rPh sb="26" eb="27">
      <t>リツ</t>
    </rPh>
    <rPh sb="28" eb="30">
      <t>イジ</t>
    </rPh>
    <phoneticPr fontId="1"/>
  </si>
  <si>
    <t>（単位:円）</t>
    <rPh sb="1" eb="3">
      <t>タンイ</t>
    </rPh>
    <rPh sb="4" eb="5">
      <t>エン</t>
    </rPh>
    <phoneticPr fontId="1"/>
  </si>
  <si>
    <t>＜A事業＞客単価1万円×月500人×12か月＝年6,000万円
＜B事業＞年6,000万円
＜C事業＞年100万円</t>
    <rPh sb="2" eb="4">
      <t>ジギョウ</t>
    </rPh>
    <rPh sb="5" eb="8">
      <t>キャクタンカ</t>
    </rPh>
    <rPh sb="9" eb="11">
      <t>マンエン</t>
    </rPh>
    <rPh sb="12" eb="13">
      <t>ツキ</t>
    </rPh>
    <rPh sb="23" eb="24">
      <t>ネン</t>
    </rPh>
    <rPh sb="29" eb="31">
      <t>マンエン</t>
    </rPh>
    <rPh sb="31" eb="32">
      <t>ニンゲツ</t>
    </rPh>
    <phoneticPr fontId="1"/>
  </si>
  <si>
    <t>＜A事業＞客単価1.1万円×月500人×12か月＝年6,600万円
＜B事業＞年6,000万円
＜C事業＞年100万円</t>
    <rPh sb="11" eb="13">
      <t>マンエン</t>
    </rPh>
    <phoneticPr fontId="1"/>
  </si>
  <si>
    <t>補助事業の新サービスによってA事業の客単価が向上する。A事業以外の事業には影響はない。</t>
    <rPh sb="0" eb="2">
      <t>ホジョ</t>
    </rPh>
    <rPh sb="2" eb="4">
      <t>ジギョウ</t>
    </rPh>
    <rPh sb="5" eb="6">
      <t>シン</t>
    </rPh>
    <rPh sb="28" eb="30">
      <t>ジギョウ</t>
    </rPh>
    <rPh sb="30" eb="32">
      <t>イガイ</t>
    </rPh>
    <rPh sb="33" eb="35">
      <t>ジギョウ</t>
    </rPh>
    <rPh sb="37" eb="39">
      <t>エイキョウ</t>
    </rPh>
    <phoneticPr fontId="1"/>
  </si>
  <si>
    <t>A事業の新サービスが口コミで広がって客数が増える。A事業以外の事業には影響はない。</t>
    <rPh sb="4" eb="5">
      <t>シン</t>
    </rPh>
    <rPh sb="10" eb="11">
      <t>クチ</t>
    </rPh>
    <rPh sb="14" eb="15">
      <t>ヒロ</t>
    </rPh>
    <rPh sb="18" eb="20">
      <t>キャクスウ</t>
    </rPh>
    <rPh sb="21" eb="22">
      <t>フ</t>
    </rPh>
    <phoneticPr fontId="1"/>
  </si>
  <si>
    <t>補助事業の新サービスの立ち上げ準備期間のため、売上は変わらない</t>
    <rPh sb="5" eb="6">
      <t>シン</t>
    </rPh>
    <phoneticPr fontId="1"/>
  </si>
  <si>
    <t>＜A事業＞原価率30%
＜B事業＞原価率10%
＜C事業＞原価なし</t>
    <rPh sb="2" eb="4">
      <t>ジギョウ</t>
    </rPh>
    <rPh sb="5" eb="7">
      <t>ゲンカ</t>
    </rPh>
    <rPh sb="7" eb="8">
      <t>リツ</t>
    </rPh>
    <rPh sb="11" eb="12">
      <t>ニン</t>
    </rPh>
    <rPh sb="17" eb="19">
      <t>ゲンカ</t>
    </rPh>
    <rPh sb="19" eb="20">
      <t>リツ</t>
    </rPh>
    <rPh sb="26" eb="28">
      <t>ジギョウ</t>
    </rPh>
    <rPh sb="29" eb="31">
      <t>ゲンカゲツ</t>
    </rPh>
    <phoneticPr fontId="1"/>
  </si>
  <si>
    <t>＜A事業＞客単価1万円×月500人×12か月＝年6,000万円
＜B事業＞年6,000万円
＜C事業＞年100万円</t>
    <rPh sb="2" eb="4">
      <t>ジギョウ</t>
    </rPh>
    <rPh sb="5" eb="8">
      <t>キャクタンカ</t>
    </rPh>
    <rPh sb="9" eb="10">
      <t>マン</t>
    </rPh>
    <rPh sb="10" eb="11">
      <t>エン</t>
    </rPh>
    <rPh sb="12" eb="13">
      <t>ツキ</t>
    </rPh>
    <rPh sb="31" eb="32">
      <t>ニン</t>
    </rPh>
    <rPh sb="37" eb="38">
      <t>ネン</t>
    </rPh>
    <rPh sb="43" eb="44">
      <t>マン</t>
    </rPh>
    <rPh sb="44" eb="45">
      <t>エン</t>
    </rPh>
    <rPh sb="48" eb="50">
      <t>ジギョウ</t>
    </rPh>
    <rPh sb="51" eb="52">
      <t>ネン</t>
    </rPh>
    <rPh sb="55" eb="57">
      <t>マンエンゲツ</t>
    </rPh>
    <phoneticPr fontId="1"/>
  </si>
  <si>
    <r>
      <t>直近期</t>
    </r>
    <r>
      <rPr>
        <sz val="9"/>
        <rFont val="ＭＳ Ｐ明朝"/>
        <family val="1"/>
        <charset val="128"/>
      </rPr>
      <t>（決算を終えた期）</t>
    </r>
    <rPh sb="10" eb="11">
      <t>キ</t>
    </rPh>
    <phoneticPr fontId="1"/>
  </si>
  <si>
    <t>2ページ目の記入例を参考に、会社全体の収支（売上と費用）の実績と計画を記入してください。
すべての欄を埋めてください。ただし、黄色いセルには自動計算式を組み込んでいますので内容を変更しないでください。</t>
    <rPh sb="4" eb="5">
      <t>メ</t>
    </rPh>
    <rPh sb="6" eb="8">
      <t>キニュウ</t>
    </rPh>
    <rPh sb="8" eb="9">
      <t>レイ</t>
    </rPh>
    <rPh sb="10" eb="12">
      <t>サンコウ</t>
    </rPh>
    <rPh sb="14" eb="16">
      <t>カイシャ</t>
    </rPh>
    <rPh sb="16" eb="18">
      <t>ゼンタイ</t>
    </rPh>
    <rPh sb="19" eb="21">
      <t>シュウシ</t>
    </rPh>
    <rPh sb="22" eb="24">
      <t>ウリアゲ</t>
    </rPh>
    <rPh sb="25" eb="27">
      <t>ヒヨウ</t>
    </rPh>
    <rPh sb="29" eb="31">
      <t>ジッセキ</t>
    </rPh>
    <rPh sb="32" eb="34">
      <t>ケイカク</t>
    </rPh>
    <rPh sb="35" eb="37">
      <t>キニュウ</t>
    </rPh>
    <rPh sb="49" eb="50">
      <t>ラン</t>
    </rPh>
    <rPh sb="51" eb="52">
      <t>ウ</t>
    </rPh>
    <phoneticPr fontId="1"/>
  </si>
  <si>
    <t>この記入例を参考に、1ページ目の書式に会社全体の収支（売上と費用）の実績と計画を記入してください。</t>
    <rPh sb="2" eb="4">
      <t>キニュウ</t>
    </rPh>
    <rPh sb="4" eb="5">
      <t>レイ</t>
    </rPh>
    <rPh sb="6" eb="8">
      <t>サンコウ</t>
    </rPh>
    <rPh sb="14" eb="15">
      <t>メ</t>
    </rPh>
    <rPh sb="16" eb="18">
      <t>ショシキ</t>
    </rPh>
    <rPh sb="19" eb="21">
      <t>カイシャ</t>
    </rPh>
    <rPh sb="21" eb="23">
      <t>ゼンタイ</t>
    </rPh>
    <rPh sb="24" eb="26">
      <t>シュウシ</t>
    </rPh>
    <rPh sb="27" eb="29">
      <t>ウリアゲ</t>
    </rPh>
    <rPh sb="30" eb="32">
      <t>ヒヨウ</t>
    </rPh>
    <rPh sb="34" eb="36">
      <t>ジッセキ</t>
    </rPh>
    <rPh sb="37" eb="39">
      <t>ケイカク</t>
    </rPh>
    <rPh sb="40" eb="42">
      <t>キニュウ</t>
    </rPh>
    <phoneticPr fontId="1"/>
  </si>
  <si>
    <t>（１ページ目）</t>
    <rPh sb="5" eb="6">
      <t>メ</t>
    </rPh>
    <phoneticPr fontId="1"/>
  </si>
  <si>
    <t>（２ページ目）</t>
    <rPh sb="5" eb="6">
      <t>メ</t>
    </rPh>
    <phoneticPr fontId="1"/>
  </si>
  <si>
    <r>
      <rPr>
        <b/>
        <sz val="10"/>
        <rFont val="ＭＳ Ｐ明朝"/>
        <family val="1"/>
        <charset val="128"/>
      </rPr>
      <t>実　績　</t>
    </r>
    <r>
      <rPr>
        <sz val="8"/>
        <color theme="4"/>
        <rFont val="ＭＳ Ｐ明朝"/>
        <family val="1"/>
        <charset val="128"/>
      </rPr>
      <t>※損益計算書の
数字を転記してください</t>
    </r>
    <r>
      <rPr>
        <sz val="10"/>
        <rFont val="ＭＳ Ｐ明朝"/>
        <family val="1"/>
        <charset val="128"/>
      </rPr>
      <t>。</t>
    </r>
    <rPh sb="0" eb="1">
      <t>ジツ</t>
    </rPh>
    <rPh sb="2" eb="3">
      <t>イサオ</t>
    </rPh>
    <rPh sb="5" eb="7">
      <t>ソンエキ</t>
    </rPh>
    <rPh sb="7" eb="10">
      <t>ケイサンショ</t>
    </rPh>
    <rPh sb="12" eb="14">
      <t>スウジ</t>
    </rPh>
    <rPh sb="15" eb="17">
      <t>テンキ</t>
    </rPh>
    <phoneticPr fontId="1"/>
  </si>
  <si>
    <r>
      <t xml:space="preserve">（大まかな原価率）
</t>
    </r>
    <r>
      <rPr>
        <sz val="8"/>
        <rFont val="ＭＳ Ｐ明朝"/>
        <family val="1"/>
        <charset val="128"/>
      </rPr>
      <t>※複数の事業がある場合は、事業別に記入してください。</t>
    </r>
    <r>
      <rPr>
        <sz val="9"/>
        <rFont val="ＭＳ Ｐ明朝"/>
        <family val="1"/>
        <charset val="128"/>
      </rPr>
      <t xml:space="preserve">
</t>
    </r>
    <r>
      <rPr>
        <sz val="8"/>
        <rFont val="ＭＳ Ｐ明朝"/>
        <family val="1"/>
        <charset val="128"/>
      </rPr>
      <t>※「②売上原価」の金額と、この欄の内容を、整合させてください。</t>
    </r>
    <rPh sb="1" eb="2">
      <t>オオ</t>
    </rPh>
    <rPh sb="5" eb="7">
      <t>ゲンカ</t>
    </rPh>
    <rPh sb="7" eb="8">
      <t>リツ</t>
    </rPh>
    <rPh sb="11" eb="13">
      <t>フクスウ</t>
    </rPh>
    <rPh sb="14" eb="16">
      <t>ジギョウ</t>
    </rPh>
    <rPh sb="19" eb="21">
      <t>バアイ</t>
    </rPh>
    <rPh sb="23" eb="25">
      <t>ジギョウ</t>
    </rPh>
    <rPh sb="25" eb="26">
      <t>ベツ</t>
    </rPh>
    <rPh sb="27" eb="29">
      <t>キニュウ</t>
    </rPh>
    <rPh sb="40" eb="42">
      <t>ウリアゲ</t>
    </rPh>
    <rPh sb="42" eb="44">
      <t>ゲンカ</t>
    </rPh>
    <phoneticPr fontId="1"/>
  </si>
  <si>
    <t xml:space="preserve">（注１）人件費･･･以下の項目を全て含んだ総額としてください。
　　・売上原価に含まれる労務費（福利厚生費、退職金等を含んだもの）。
　　・一般管理費に含まれる役員給与、従業員給与（通勤費含む）、賞与および賞与引当金繰入、福利厚生費、法定福利費、
　　　　退職金および退職給与引当金繰入。
　　・派遣労働者、短時間労働者の給与を外注費で処理した場合のその費用。
（注２）従業員数・・・以下の人数の総計としてください。
　　・正社員に準じた労働形態である場合には、従業員数に含めてください。その場合、勤務時間により人数を調整してください。
　　　　（4時間勤務パート２名→従業員数を＋1名のように調整）
　　・派遣労働者や短時間労働者に係る経費を人件費に算入した場合は、従業員数にも加える必要があります。（勤務時間による調整が必要）
　　・常勤役員および個人事業主も従業員数に含みます。
</t>
    <rPh sb="1" eb="2">
      <t>チュウ</t>
    </rPh>
    <rPh sb="4" eb="7">
      <t>ジンケンヒ</t>
    </rPh>
    <rPh sb="10" eb="12">
      <t>イカ</t>
    </rPh>
    <rPh sb="13" eb="15">
      <t>コウモク</t>
    </rPh>
    <rPh sb="16" eb="17">
      <t>スベ</t>
    </rPh>
    <rPh sb="70" eb="72">
      <t>イッパン</t>
    </rPh>
    <rPh sb="72" eb="75">
      <t>カンリヒ</t>
    </rPh>
    <rPh sb="76" eb="77">
      <t>フク</t>
    </rPh>
    <rPh sb="91" eb="93">
      <t>ツウキン</t>
    </rPh>
    <rPh sb="93" eb="94">
      <t>ヒ</t>
    </rPh>
    <rPh sb="94" eb="95">
      <t>フク</t>
    </rPh>
    <rPh sb="109" eb="110">
      <t>イ</t>
    </rPh>
    <rPh sb="161" eb="163">
      <t>キュウヨ</t>
    </rPh>
    <rPh sb="164" eb="166">
      <t>ガイチュウ</t>
    </rPh>
    <rPh sb="166" eb="167">
      <t>ヒ</t>
    </rPh>
    <rPh sb="168" eb="170">
      <t>ショリ</t>
    </rPh>
    <rPh sb="172" eb="174">
      <t>バアイ</t>
    </rPh>
    <rPh sb="182" eb="183">
      <t>チュウ</t>
    </rPh>
    <rPh sb="185" eb="188">
      <t>ジュウギョウイン</t>
    </rPh>
    <rPh sb="188" eb="189">
      <t>スウ</t>
    </rPh>
    <rPh sb="192" eb="194">
      <t>イカ</t>
    </rPh>
    <rPh sb="195" eb="197">
      <t>ニンズウ</t>
    </rPh>
    <rPh sb="198" eb="200">
      <t>ソウケイ</t>
    </rPh>
    <rPh sb="212" eb="215">
      <t>セイシャイン</t>
    </rPh>
    <rPh sb="216" eb="217">
      <t>ジュン</t>
    </rPh>
    <rPh sb="219" eb="221">
      <t>ロウドウ</t>
    </rPh>
    <rPh sb="221" eb="223">
      <t>ケイタイ</t>
    </rPh>
    <rPh sb="226" eb="228">
      <t>バアイ</t>
    </rPh>
    <rPh sb="231" eb="234">
      <t>ジュウギョウイン</t>
    </rPh>
    <rPh sb="234" eb="235">
      <t>スウ</t>
    </rPh>
    <rPh sb="236" eb="237">
      <t>フク</t>
    </rPh>
    <rPh sb="246" eb="248">
      <t>バアイ</t>
    </rPh>
    <rPh sb="249" eb="251">
      <t>キンム</t>
    </rPh>
    <rPh sb="251" eb="253">
      <t>ジカン</t>
    </rPh>
    <rPh sb="256" eb="258">
      <t>ニンズウ</t>
    </rPh>
    <rPh sb="259" eb="261">
      <t>チョウセイ</t>
    </rPh>
    <rPh sb="275" eb="277">
      <t>ジカン</t>
    </rPh>
    <rPh sb="277" eb="279">
      <t>キンム</t>
    </rPh>
    <rPh sb="283" eb="284">
      <t>メイ</t>
    </rPh>
    <rPh sb="285" eb="288">
      <t>ジュウギョウイン</t>
    </rPh>
    <rPh sb="288" eb="289">
      <t>スウ</t>
    </rPh>
    <rPh sb="292" eb="293">
      <t>メイ</t>
    </rPh>
    <rPh sb="297" eb="299">
      <t>チョウセイ</t>
    </rPh>
    <rPh sb="304" eb="306">
      <t>ハケン</t>
    </rPh>
    <rPh sb="306" eb="309">
      <t>ロウドウシャ</t>
    </rPh>
    <rPh sb="310" eb="313">
      <t>タンジカン</t>
    </rPh>
    <rPh sb="313" eb="316">
      <t>ロウドウシャ</t>
    </rPh>
    <rPh sb="317" eb="318">
      <t>カカ</t>
    </rPh>
    <rPh sb="319" eb="321">
      <t>ケイヒ</t>
    </rPh>
    <rPh sb="322" eb="325">
      <t>ジンケンヒ</t>
    </rPh>
    <rPh sb="326" eb="328">
      <t>サンニュウ</t>
    </rPh>
    <rPh sb="330" eb="332">
      <t>バアイ</t>
    </rPh>
    <rPh sb="334" eb="337">
      <t>ジュウギョウイン</t>
    </rPh>
    <rPh sb="337" eb="338">
      <t>スウ</t>
    </rPh>
    <rPh sb="340" eb="341">
      <t>クワ</t>
    </rPh>
    <rPh sb="343" eb="345">
      <t>ヒツヨウ</t>
    </rPh>
    <rPh sb="352" eb="354">
      <t>キンム</t>
    </rPh>
    <rPh sb="354" eb="356">
      <t>ジカン</t>
    </rPh>
    <rPh sb="359" eb="361">
      <t>チョウセイ</t>
    </rPh>
    <rPh sb="362" eb="364">
      <t>ヒツヨウ</t>
    </rPh>
    <rPh sb="369" eb="371">
      <t>ジョウキン</t>
    </rPh>
    <rPh sb="371" eb="373">
      <t>ヤクイン</t>
    </rPh>
    <rPh sb="376" eb="378">
      <t>コジン</t>
    </rPh>
    <rPh sb="378" eb="381">
      <t>ジギョウヌシ</t>
    </rPh>
    <rPh sb="382" eb="385">
      <t>ジュウギョウイン</t>
    </rPh>
    <rPh sb="385" eb="386">
      <t>スウ</t>
    </rPh>
    <rPh sb="387" eb="388">
      <t>フク</t>
    </rPh>
    <phoneticPr fontId="1"/>
  </si>
  <si>
    <r>
      <rPr>
        <sz val="9"/>
        <rFont val="ＭＳ Ｐ明朝"/>
        <family val="1"/>
        <charset val="128"/>
      </rPr>
      <t>（大まかな内訳）</t>
    </r>
    <r>
      <rPr>
        <sz val="8"/>
        <rFont val="ＭＳ Ｐ明朝"/>
        <family val="1"/>
        <charset val="128"/>
      </rPr>
      <t xml:space="preserve">
※複数の事業がある場合は、事業別の内訳を記入してください。
※補助事業の影響を受ける事業については、その売上の内訳（単価・数量）も記入してください</t>
    </r>
    <r>
      <rPr>
        <sz val="10"/>
        <rFont val="ＭＳ Ｐ明朝"/>
        <family val="1"/>
        <charset val="128"/>
      </rPr>
      <t>。</t>
    </r>
    <r>
      <rPr>
        <sz val="8"/>
        <rFont val="ＭＳ Ｐ明朝"/>
        <family val="1"/>
        <charset val="128"/>
      </rPr>
      <t xml:space="preserve">
※「①売上高」の金額と、この欄の内容を、整合させてください。</t>
    </r>
    <rPh sb="1" eb="2">
      <t>オオ</t>
    </rPh>
    <rPh sb="5" eb="7">
      <t>ウチワケ</t>
    </rPh>
    <rPh sb="26" eb="28">
      <t>ウチワケ</t>
    </rPh>
    <rPh sb="40" eb="42">
      <t>ホジョ</t>
    </rPh>
    <rPh sb="51" eb="53">
      <t>ジギョウ</t>
    </rPh>
    <rPh sb="61" eb="63">
      <t>ウリアゲ</t>
    </rPh>
    <rPh sb="64" eb="66">
      <t>ウチワケ</t>
    </rPh>
    <rPh sb="70" eb="72">
      <t>スウリョウ</t>
    </rPh>
    <rPh sb="74" eb="76">
      <t>キニュウ</t>
    </rPh>
    <rPh sb="87" eb="89">
      <t>ウリアゲ</t>
    </rPh>
    <rPh sb="89" eb="90">
      <t>ダカ</t>
    </rPh>
    <phoneticPr fontId="1"/>
  </si>
  <si>
    <r>
      <t xml:space="preserve">補助事業の影響
</t>
    </r>
    <r>
      <rPr>
        <sz val="8"/>
        <rFont val="ＭＳ Ｐ明朝"/>
        <family val="1"/>
        <charset val="128"/>
      </rPr>
      <t>※影響がある場合、どのような影響があるかお書きください（記入例を参考に）</t>
    </r>
    <rPh sb="0" eb="2">
      <t>ホジョ</t>
    </rPh>
    <rPh sb="2" eb="4">
      <t>ジギョウ</t>
    </rPh>
    <rPh sb="5" eb="7">
      <t>エイキョウ</t>
    </rPh>
    <rPh sb="9" eb="11">
      <t>エイキョウ</t>
    </rPh>
    <rPh sb="14" eb="16">
      <t>バアイ</t>
    </rPh>
    <rPh sb="22" eb="24">
      <t>エイキョウ</t>
    </rPh>
    <rPh sb="29" eb="30">
      <t>カ</t>
    </rPh>
    <phoneticPr fontId="1"/>
  </si>
  <si>
    <t>③販売費及び一般管理費</t>
    <rPh sb="1" eb="4">
      <t>ハンバイヒ</t>
    </rPh>
    <rPh sb="4" eb="5">
      <t>オヨ</t>
    </rPh>
    <rPh sb="6" eb="8">
      <t>イッパン</t>
    </rPh>
    <rPh sb="8" eb="11">
      <t>カンリヒ</t>
    </rPh>
    <phoneticPr fontId="1"/>
  </si>
  <si>
    <r>
      <t>④うち、人件費</t>
    </r>
    <r>
      <rPr>
        <sz val="7"/>
        <rFont val="ＭＳ Ｐ明朝"/>
        <family val="1"/>
        <charset val="128"/>
      </rPr>
      <t>（注1）</t>
    </r>
    <rPh sb="4" eb="7">
      <t>ジンケンヒ</t>
    </rPh>
    <rPh sb="8" eb="9">
      <t>チュウ</t>
    </rPh>
    <phoneticPr fontId="1"/>
  </si>
  <si>
    <t>⑤うち、減価償却費</t>
    <rPh sb="4" eb="6">
      <t>ゲンカ</t>
    </rPh>
    <rPh sb="6" eb="8">
      <t>ショウキャク</t>
    </rPh>
    <rPh sb="8" eb="9">
      <t>ヒ</t>
    </rPh>
    <phoneticPr fontId="1"/>
  </si>
  <si>
    <r>
      <t xml:space="preserve">⑥営業利益
</t>
    </r>
    <r>
      <rPr>
        <sz val="8"/>
        <rFont val="ＭＳ Ｐ明朝"/>
        <family val="1"/>
        <charset val="128"/>
      </rPr>
      <t>（①－②－③）</t>
    </r>
    <r>
      <rPr>
        <sz val="7"/>
        <rFont val="ＭＳ Ｐ明朝"/>
        <family val="1"/>
        <charset val="128"/>
      </rPr>
      <t>※自動計算</t>
    </r>
    <rPh sb="1" eb="3">
      <t>エイギョウ</t>
    </rPh>
    <rPh sb="3" eb="5">
      <t>リエキ</t>
    </rPh>
    <rPh sb="14" eb="16">
      <t>ジドウ</t>
    </rPh>
    <rPh sb="16" eb="18">
      <t>ケイサン</t>
    </rPh>
    <phoneticPr fontId="1"/>
  </si>
  <si>
    <r>
      <t xml:space="preserve">⑦付加価値額
</t>
    </r>
    <r>
      <rPr>
        <sz val="8"/>
        <rFont val="ＭＳ Ｐ明朝"/>
        <family val="1"/>
        <charset val="128"/>
      </rPr>
      <t>（⑥＋④＋⑤）</t>
    </r>
    <r>
      <rPr>
        <sz val="7"/>
        <rFont val="ＭＳ Ｐ明朝"/>
        <family val="1"/>
        <charset val="128"/>
      </rPr>
      <t>※自動計算</t>
    </r>
    <rPh sb="1" eb="3">
      <t>フカ</t>
    </rPh>
    <rPh sb="3" eb="5">
      <t>カチ</t>
    </rPh>
    <rPh sb="5" eb="6">
      <t>ガク</t>
    </rPh>
    <rPh sb="15" eb="17">
      <t>ジドウ</t>
    </rPh>
    <rPh sb="17" eb="19">
      <t>ケイサン</t>
    </rPh>
    <phoneticPr fontId="1"/>
  </si>
  <si>
    <r>
      <t>⑧従業員数</t>
    </r>
    <r>
      <rPr>
        <sz val="7"/>
        <rFont val="ＭＳ Ｐ明朝"/>
        <family val="1"/>
        <charset val="128"/>
      </rPr>
      <t>（注2）</t>
    </r>
    <rPh sb="1" eb="4">
      <t>ジュウギョウイン</t>
    </rPh>
    <rPh sb="4" eb="5">
      <t>スウ</t>
    </rPh>
    <rPh sb="6" eb="7">
      <t>チュウ</t>
    </rPh>
    <phoneticPr fontId="1"/>
  </si>
  <si>
    <r>
      <t xml:space="preserve">⑨生産性
</t>
    </r>
    <r>
      <rPr>
        <sz val="8"/>
        <rFont val="ＭＳ Ｐ明朝"/>
        <family val="1"/>
        <charset val="128"/>
      </rPr>
      <t>（⑦÷⑧）</t>
    </r>
    <r>
      <rPr>
        <sz val="7"/>
        <rFont val="ＭＳ Ｐ明朝"/>
        <family val="1"/>
        <charset val="128"/>
      </rPr>
      <t>※自動計算</t>
    </r>
    <rPh sb="1" eb="4">
      <t>セイサンセイ</t>
    </rPh>
    <rPh sb="11" eb="13">
      <t>ジドウ</t>
    </rPh>
    <rPh sb="13" eb="15">
      <t>ケイサン</t>
    </rPh>
    <phoneticPr fontId="1"/>
  </si>
  <si>
    <r>
      <rPr>
        <b/>
        <sz val="10"/>
        <rFont val="ＭＳ Ｐ明朝"/>
        <family val="1"/>
        <charset val="128"/>
      </rPr>
      <t>計　画　</t>
    </r>
    <r>
      <rPr>
        <sz val="8"/>
        <color theme="4"/>
        <rFont val="ＭＳ Ｐ明朝"/>
        <family val="1"/>
        <charset val="128"/>
      </rPr>
      <t>※直近期の業績に、補助事業の影響だけを加算・減算してください。補助事業に
関係ない社会情勢や設備投資や採用・退職予定などは含めないでください</t>
    </r>
    <r>
      <rPr>
        <sz val="10"/>
        <rFont val="ＭＳ Ｐ明朝"/>
        <family val="1"/>
        <charset val="128"/>
      </rPr>
      <t>。</t>
    </r>
    <rPh sb="0" eb="1">
      <t>ケイ</t>
    </rPh>
    <rPh sb="2" eb="3">
      <t>ガ</t>
    </rPh>
    <rPh sb="5" eb="7">
      <t>チョッキン</t>
    </rPh>
    <rPh sb="7" eb="8">
      <t>キ</t>
    </rPh>
    <rPh sb="9" eb="11">
      <t>ギョウセキ</t>
    </rPh>
    <rPh sb="13" eb="15">
      <t>ホジョ</t>
    </rPh>
    <rPh sb="15" eb="17">
      <t>ジギョウ</t>
    </rPh>
    <rPh sb="18" eb="20">
      <t>エイキョウ</t>
    </rPh>
    <rPh sb="23" eb="25">
      <t>カサン</t>
    </rPh>
    <rPh sb="26" eb="28">
      <t>ゲンサン</t>
    </rPh>
    <rPh sb="35" eb="37">
      <t>ホジョ</t>
    </rPh>
    <rPh sb="37" eb="39">
      <t>ジギョウ</t>
    </rPh>
    <rPh sb="41" eb="43">
      <t>カンケイ</t>
    </rPh>
    <rPh sb="45" eb="47">
      <t>シャカイ</t>
    </rPh>
    <rPh sb="47" eb="49">
      <t>ジョウセイ</t>
    </rPh>
    <rPh sb="65" eb="66">
      <t>フク</t>
    </rPh>
    <phoneticPr fontId="1"/>
  </si>
  <si>
    <r>
      <t xml:space="preserve">⑩生産性の伸び率
</t>
    </r>
    <r>
      <rPr>
        <sz val="7"/>
        <rFont val="ＭＳ Ｐ明朝"/>
        <family val="1"/>
        <charset val="128"/>
      </rPr>
      <t>（実績に対する伸び率）
※自動計算</t>
    </r>
    <rPh sb="1" eb="4">
      <t>セイサンセイ</t>
    </rPh>
    <rPh sb="5" eb="6">
      <t>ノ</t>
    </rPh>
    <rPh sb="7" eb="8">
      <t>リツ</t>
    </rPh>
    <rPh sb="10" eb="12">
      <t>ジッセキ</t>
    </rPh>
    <rPh sb="13" eb="14">
      <t>タイ</t>
    </rPh>
    <rPh sb="16" eb="17">
      <t>ノ</t>
    </rPh>
    <rPh sb="18" eb="19">
      <t>リツ</t>
    </rPh>
    <rPh sb="22" eb="24">
      <t>ジドウ</t>
    </rPh>
    <rPh sb="24" eb="26">
      <t>ケイサン</t>
    </rPh>
    <phoneticPr fontId="1"/>
  </si>
  <si>
    <r>
      <t xml:space="preserve">投資回収期間（年）
</t>
    </r>
    <r>
      <rPr>
        <sz val="7"/>
        <rFont val="ＭＳ Ｐ明朝"/>
        <family val="1"/>
        <charset val="128"/>
      </rPr>
      <t>※自動計算</t>
    </r>
    <phoneticPr fontId="1"/>
  </si>
  <si>
    <t>＜A事業＞客単価1.1万円×月530人×12か月＝年7,260万円
＜B事業＞年6,000万円
＜C事業＞年100万円</t>
    <rPh sb="11" eb="13">
      <t>マンエン</t>
    </rPh>
    <phoneticPr fontId="1"/>
  </si>
  <si>
    <r>
      <t xml:space="preserve">1期後～3期後の簡易キャッシュフロー増加金額平均
</t>
    </r>
    <r>
      <rPr>
        <sz val="7"/>
        <rFont val="ＭＳ Ｐ明朝"/>
        <family val="1"/>
        <charset val="128"/>
      </rPr>
      <t>１期後～３期後の（⑥＋⑤）の実績に対する増加金額の平均※自動計算</t>
    </r>
    <rPh sb="1" eb="2">
      <t>キ</t>
    </rPh>
    <rPh sb="2" eb="3">
      <t>ゴ</t>
    </rPh>
    <rPh sb="5" eb="6">
      <t>キ</t>
    </rPh>
    <rPh sb="6" eb="7">
      <t>ゴ</t>
    </rPh>
    <rPh sb="18" eb="20">
      <t>ゾウカ</t>
    </rPh>
    <rPh sb="20" eb="22">
      <t>キンガク</t>
    </rPh>
    <rPh sb="22" eb="24">
      <t>ヘイキン</t>
    </rPh>
    <rPh sb="26" eb="27">
      <t>キ</t>
    </rPh>
    <rPh sb="27" eb="28">
      <t>ゴ</t>
    </rPh>
    <rPh sb="30" eb="31">
      <t>キ</t>
    </rPh>
    <rPh sb="31" eb="32">
      <t>ゴ</t>
    </rPh>
    <rPh sb="39" eb="41">
      <t>ジッセキ</t>
    </rPh>
    <rPh sb="42" eb="43">
      <t>タイ</t>
    </rPh>
    <rPh sb="45" eb="47">
      <t>ゾウカ</t>
    </rPh>
    <rPh sb="47" eb="49">
      <t>キンガク</t>
    </rPh>
    <rPh sb="50" eb="52">
      <t>ヘイキン</t>
    </rPh>
    <phoneticPr fontId="1"/>
  </si>
  <si>
    <r>
      <t xml:space="preserve">機械設備導入費・ICT化経費の合計金額
</t>
    </r>
    <r>
      <rPr>
        <sz val="7"/>
        <rFont val="ＭＳ Ｐ明朝"/>
        <family val="1"/>
        <charset val="128"/>
      </rPr>
      <t>（「（別紙1）所要経費･資金計画」の「（１）経費区分別内訳」の「小計（１）（補助事業に要する経費）」の金額）</t>
    </r>
    <rPh sb="0" eb="2">
      <t>キカイ</t>
    </rPh>
    <rPh sb="2" eb="4">
      <t>セツビ</t>
    </rPh>
    <rPh sb="4" eb="6">
      <t>ドウニュウ</t>
    </rPh>
    <rPh sb="6" eb="7">
      <t>ヒ</t>
    </rPh>
    <rPh sb="11" eb="12">
      <t>カ</t>
    </rPh>
    <rPh sb="12" eb="14">
      <t>ケイヒ</t>
    </rPh>
    <rPh sb="15" eb="17">
      <t>ゴウケイ</t>
    </rPh>
    <rPh sb="17" eb="19">
      <t>キンガク</t>
    </rPh>
    <rPh sb="20" eb="21">
      <t>インズウ</t>
    </rPh>
    <phoneticPr fontId="1"/>
  </si>
  <si>
    <t>別紙２（様式第１－２号に添付）　　　　収支計画 〔会社全体〕</t>
    <rPh sb="4" eb="6">
      <t>ヨウシキ</t>
    </rPh>
    <rPh sb="19" eb="21">
      <t>シュウシ</t>
    </rPh>
    <rPh sb="21" eb="23">
      <t>ケイカク</t>
    </rPh>
    <rPh sb="25" eb="27">
      <t>カイシャ</t>
    </rPh>
    <rPh sb="27" eb="29">
      <t>ゼンタイ</t>
    </rPh>
    <phoneticPr fontId="1"/>
  </si>
  <si>
    <r>
      <t>別紙２（様式第１－２号に添付）　　　　収支計画 〔会社全体〕　</t>
    </r>
    <r>
      <rPr>
        <b/>
        <sz val="11"/>
        <color rgb="FFFF0000"/>
        <rFont val="ＭＳ Ｐ明朝"/>
        <family val="1"/>
        <charset val="128"/>
      </rPr>
      <t>記入例</t>
    </r>
    <rPh sb="4" eb="6">
      <t>ヨウシキ</t>
    </rPh>
    <rPh sb="19" eb="21">
      <t>シュウシ</t>
    </rPh>
    <rPh sb="21" eb="23">
      <t>ケイカク</t>
    </rPh>
    <rPh sb="25" eb="27">
      <t>カイシャ</t>
    </rPh>
    <rPh sb="27" eb="29">
      <t>ゼンタイ</t>
    </rPh>
    <rPh sb="31" eb="33">
      <t>キニュウ</t>
    </rPh>
    <rPh sb="33" eb="3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</si>
</sst>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年&quot;"/>
  </numFmts>
  <fonts count="15" x14ac:knownFonts="1">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u/>
      <sz val="10"/>
      <name val="ＭＳ Ｐ明朝"/>
      <family val="1"/>
      <charset val="128"/>
    </font>
    <font>
      <sz val="9"/>
      <name val="ＭＳ Ｐ明朝"/>
      <family val="1"/>
      <charset val="128"/>
    </font>
    <font>
      <sz val="8"/>
      <name val="ＭＳ Ｐゴシック"/>
      <family val="3"/>
      <charset val="128"/>
    </font>
    <font>
      <sz val="8"/>
      <name val="ＭＳ Ｐ明朝"/>
      <family val="1"/>
      <charset val="128"/>
    </font>
    <font>
      <b/>
      <sz val="10"/>
      <name val="ＭＳ Ｐ明朝"/>
      <family val="1"/>
      <charset val="128"/>
    </font>
    <font>
      <sz val="8"/>
      <color theme="4"/>
      <name val="ＭＳ Ｐ明朝"/>
      <family val="1"/>
      <charset val="128"/>
    </font>
    <font>
      <sz val="7"/>
      <name val="ＭＳ Ｐ明朝"/>
      <family val="1"/>
      <charset val="128"/>
    </font>
    <font>
      <b/>
      <sz val="14"/>
      <name val="ＭＳ Ｐ明朝"/>
      <family val="1"/>
      <charset val="128"/>
    </font>
    <font>
      <b/>
      <sz val="11"/>
      <color rgb="FFFF0000"/>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top style="dotted">
        <color indexed="64"/>
      </top>
      <bottom style="dotted">
        <color indexed="64"/>
      </bottom>
      <diagonal/>
    </border>
    <border diagonalUp="1">
      <left style="medium">
        <color indexed="64"/>
      </left>
      <right style="medium">
        <color indexed="64"/>
      </right>
      <top style="dotted">
        <color indexed="64"/>
      </top>
      <bottom style="dotted">
        <color indexed="64"/>
      </bottom>
      <diagonal style="thin">
        <color indexed="64"/>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dotted">
        <color indexed="64"/>
      </bottom>
      <diagonal/>
    </border>
    <border>
      <left style="medium">
        <color indexed="64"/>
      </left>
      <right/>
      <top/>
      <bottom/>
      <diagonal/>
    </border>
    <border>
      <left/>
      <right style="medium">
        <color indexed="64"/>
      </right>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08">
    <xf numFmtId="0" fontId="0" fillId="0" borderId="0" xfId="0">
      <alignment vertical="center"/>
    </xf>
    <xf numFmtId="0" fontId="5"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0" borderId="0" xfId="0" applyFont="1">
      <alignment vertical="center"/>
    </xf>
    <xf numFmtId="0" fontId="4" fillId="0" borderId="0" xfId="0" applyFont="1" applyAlignment="1" applyProtection="1">
      <alignment horizontal="right" vertical="center" shrinkToFit="1"/>
      <protection locked="0"/>
    </xf>
    <xf numFmtId="0" fontId="4" fillId="0" borderId="0" xfId="0" applyFont="1">
      <alignment vertical="center"/>
    </xf>
    <xf numFmtId="0" fontId="4" fillId="0" borderId="0" xfId="0" applyFont="1" applyProtection="1">
      <alignment vertical="center"/>
      <protection locked="0"/>
    </xf>
    <xf numFmtId="38" fontId="6" fillId="0" borderId="0" xfId="2" applyFont="1" applyProtection="1">
      <alignment vertical="center"/>
      <protection locked="0"/>
    </xf>
    <xf numFmtId="38" fontId="4" fillId="0" borderId="0" xfId="2"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38" fontId="4" fillId="0" borderId="16" xfId="2" applyFont="1" applyBorder="1" applyProtection="1">
      <alignment vertical="center"/>
      <protection locked="0"/>
    </xf>
    <xf numFmtId="38" fontId="4" fillId="0" borderId="17" xfId="2" applyFont="1" applyBorder="1" applyProtection="1">
      <alignment vertical="center"/>
      <protection locked="0"/>
    </xf>
    <xf numFmtId="38" fontId="4" fillId="0" borderId="10" xfId="2" applyFont="1" applyBorder="1" applyProtection="1">
      <alignment vertical="center"/>
      <protection locked="0"/>
    </xf>
    <xf numFmtId="38" fontId="4" fillId="0" borderId="15" xfId="2" applyFont="1" applyBorder="1" applyProtection="1">
      <alignment vertical="center"/>
      <protection locked="0"/>
    </xf>
    <xf numFmtId="38" fontId="8" fillId="0" borderId="19" xfId="2" applyFont="1" applyBorder="1" applyAlignment="1" applyProtection="1">
      <alignment vertical="top" wrapText="1"/>
      <protection locked="0"/>
    </xf>
    <xf numFmtId="38" fontId="8" fillId="0" borderId="20" xfId="2" applyFont="1" applyBorder="1" applyAlignment="1" applyProtection="1">
      <alignment vertical="top" wrapText="1"/>
      <protection locked="0"/>
    </xf>
    <xf numFmtId="38" fontId="8" fillId="0" borderId="21" xfId="2" applyFont="1" applyBorder="1" applyAlignment="1" applyProtection="1">
      <alignment vertical="top" wrapText="1"/>
      <protection locked="0"/>
    </xf>
    <xf numFmtId="38" fontId="8" fillId="0" borderId="22" xfId="2" applyFont="1" applyBorder="1" applyAlignment="1" applyProtection="1">
      <alignment vertical="top" wrapText="1"/>
      <protection locked="0"/>
    </xf>
    <xf numFmtId="38" fontId="8" fillId="0" borderId="24" xfId="2" applyFont="1" applyBorder="1" applyAlignment="1" applyProtection="1">
      <alignment vertical="top" wrapText="1"/>
      <protection locked="0"/>
    </xf>
    <xf numFmtId="38" fontId="8" fillId="0" borderId="25" xfId="2" applyFont="1" applyBorder="1" applyAlignment="1" applyProtection="1">
      <alignment vertical="top" wrapText="1"/>
      <protection locked="0"/>
    </xf>
    <xf numFmtId="38" fontId="8" fillId="0" borderId="26" xfId="2" applyFont="1" applyBorder="1" applyAlignment="1" applyProtection="1">
      <alignment vertical="top" wrapText="1"/>
      <protection locked="0"/>
    </xf>
    <xf numFmtId="38" fontId="8" fillId="0" borderId="27" xfId="2" applyFont="1" applyBorder="1" applyAlignment="1" applyProtection="1">
      <alignment vertical="top" wrapText="1"/>
      <protection locked="0"/>
    </xf>
    <xf numFmtId="38" fontId="4" fillId="3" borderId="32" xfId="2" applyFont="1" applyFill="1" applyBorder="1" applyProtection="1">
      <alignment vertical="center"/>
    </xf>
    <xf numFmtId="0" fontId="4" fillId="4" borderId="4" xfId="0" applyFont="1" applyFill="1" applyBorder="1">
      <alignment vertical="center"/>
    </xf>
    <xf numFmtId="0" fontId="4" fillId="4" borderId="8" xfId="0" applyFont="1" applyFill="1" applyBorder="1">
      <alignment vertical="center"/>
    </xf>
    <xf numFmtId="0" fontId="4" fillId="2" borderId="23" xfId="0" applyFont="1" applyFill="1" applyBorder="1" applyAlignment="1">
      <alignment vertical="top" wrapText="1"/>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shrinkToFit="1"/>
      <protection locked="0"/>
    </xf>
    <xf numFmtId="0" fontId="7" fillId="2" borderId="23" xfId="0" applyFont="1" applyFill="1" applyBorder="1" applyAlignment="1">
      <alignment vertical="top" wrapText="1"/>
    </xf>
    <xf numFmtId="0" fontId="7" fillId="2" borderId="18" xfId="0" applyFont="1" applyFill="1" applyBorder="1" applyAlignment="1">
      <alignment vertical="top" wrapText="1"/>
    </xf>
    <xf numFmtId="0" fontId="4" fillId="4" borderId="6" xfId="0" applyFont="1" applyFill="1" applyBorder="1" applyAlignment="1" applyProtection="1">
      <alignment horizontal="center" vertical="center" wrapText="1"/>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38" fontId="4" fillId="3" borderId="14" xfId="2" applyFont="1" applyFill="1" applyBorder="1" applyProtection="1">
      <alignment vertical="center"/>
    </xf>
    <xf numFmtId="38" fontId="4" fillId="3" borderId="12" xfId="2" applyFont="1" applyFill="1" applyBorder="1" applyProtection="1">
      <alignment vertical="center"/>
    </xf>
    <xf numFmtId="38" fontId="4" fillId="3" borderId="9" xfId="2" applyFont="1" applyFill="1" applyBorder="1" applyProtection="1">
      <alignment vertical="center"/>
    </xf>
    <xf numFmtId="38" fontId="4" fillId="3" borderId="13" xfId="2" applyFont="1" applyFill="1" applyBorder="1" applyProtection="1">
      <alignment vertical="center"/>
    </xf>
    <xf numFmtId="38" fontId="4" fillId="3" borderId="31" xfId="2" applyFont="1" applyFill="1" applyBorder="1" applyProtection="1">
      <alignment vertical="center"/>
    </xf>
    <xf numFmtId="38" fontId="4" fillId="3" borderId="29" xfId="2" applyFont="1" applyFill="1" applyBorder="1" applyProtection="1">
      <alignment vertical="center"/>
    </xf>
    <xf numFmtId="38" fontId="4" fillId="3" borderId="28" xfId="2" applyFont="1" applyFill="1" applyBorder="1" applyProtection="1">
      <alignment vertical="center"/>
    </xf>
    <xf numFmtId="0" fontId="3" fillId="0" borderId="0" xfId="0" applyFont="1" applyAlignment="1" applyProtection="1">
      <alignment horizontal="right" vertical="center"/>
      <protection locked="0"/>
    </xf>
    <xf numFmtId="0" fontId="4" fillId="4" borderId="4" xfId="0" applyFont="1" applyFill="1" applyBorder="1" applyAlignment="1">
      <alignment vertical="center" wrapText="1"/>
    </xf>
    <xf numFmtId="38" fontId="4" fillId="0" borderId="36" xfId="2" applyFont="1" applyBorder="1" applyProtection="1">
      <alignment vertical="center"/>
      <protection locked="0"/>
    </xf>
    <xf numFmtId="38" fontId="4" fillId="0" borderId="37" xfId="2" applyFont="1" applyBorder="1" applyProtection="1">
      <alignment vertical="center"/>
      <protection locked="0"/>
    </xf>
    <xf numFmtId="38" fontId="4" fillId="0" borderId="38" xfId="2" applyFont="1" applyBorder="1" applyProtection="1">
      <alignment vertical="center"/>
      <protection locked="0"/>
    </xf>
    <xf numFmtId="38" fontId="4" fillId="0" borderId="31" xfId="2" applyFont="1" applyBorder="1" applyProtection="1">
      <alignment vertical="center"/>
      <protection locked="0"/>
    </xf>
    <xf numFmtId="38" fontId="4" fillId="0" borderId="32" xfId="2" applyFont="1" applyBorder="1" applyProtection="1">
      <alignment vertical="center"/>
      <protection locked="0"/>
    </xf>
    <xf numFmtId="38" fontId="4" fillId="0" borderId="29" xfId="2" applyFont="1" applyBorder="1" applyProtection="1">
      <alignment vertical="center"/>
      <protection locked="0"/>
    </xf>
    <xf numFmtId="38" fontId="4" fillId="0" borderId="28" xfId="2" applyFont="1" applyBorder="1" applyProtection="1">
      <alignment vertical="center"/>
      <protection locked="0"/>
    </xf>
    <xf numFmtId="38" fontId="4" fillId="0" borderId="39" xfId="2" applyFont="1" applyBorder="1" applyProtection="1">
      <alignment vertical="center"/>
      <protection locked="0"/>
    </xf>
    <xf numFmtId="38" fontId="4" fillId="0" borderId="21" xfId="2" applyFont="1" applyBorder="1" applyProtection="1">
      <alignment vertical="center"/>
      <protection locked="0"/>
    </xf>
    <xf numFmtId="38" fontId="4" fillId="0" borderId="22" xfId="2" applyFont="1" applyBorder="1" applyProtection="1">
      <alignment vertical="center"/>
      <protection locked="0"/>
    </xf>
    <xf numFmtId="38" fontId="4" fillId="0" borderId="31" xfId="2" applyFont="1" applyFill="1" applyBorder="1" applyProtection="1">
      <alignment vertical="center"/>
    </xf>
    <xf numFmtId="38" fontId="4" fillId="0" borderId="32" xfId="2" applyFont="1" applyFill="1" applyBorder="1" applyProtection="1">
      <alignment vertical="center"/>
    </xf>
    <xf numFmtId="38" fontId="4" fillId="0" borderId="29" xfId="2" applyFont="1" applyFill="1" applyBorder="1" applyProtection="1">
      <alignment vertical="center"/>
    </xf>
    <xf numFmtId="38" fontId="4" fillId="0" borderId="28" xfId="2" applyFont="1" applyFill="1" applyBorder="1" applyProtection="1">
      <alignment vertical="center"/>
    </xf>
    <xf numFmtId="0" fontId="4" fillId="0" borderId="0" xfId="0" applyFont="1" applyAlignment="1">
      <alignment vertical="center" wrapText="1"/>
    </xf>
    <xf numFmtId="38" fontId="4" fillId="0" borderId="0" xfId="2" applyFont="1" applyFill="1" applyBorder="1" applyProtection="1">
      <alignment vertical="center"/>
    </xf>
    <xf numFmtId="38" fontId="4" fillId="0" borderId="20" xfId="2" applyFont="1" applyBorder="1" applyProtection="1">
      <alignment vertical="center"/>
      <protection locked="0"/>
    </xf>
    <xf numFmtId="38" fontId="4" fillId="0" borderId="41" xfId="2" applyFont="1" applyBorder="1" applyProtection="1">
      <alignment vertical="center"/>
      <protection locked="0"/>
    </xf>
    <xf numFmtId="0" fontId="7" fillId="2" borderId="45" xfId="0" applyFont="1" applyFill="1" applyBorder="1" applyAlignment="1">
      <alignment vertical="top" wrapText="1"/>
    </xf>
    <xf numFmtId="0" fontId="4" fillId="0" borderId="46" xfId="0" applyFont="1" applyBorder="1" applyProtection="1">
      <alignment vertical="center"/>
      <protection locked="0"/>
    </xf>
    <xf numFmtId="0" fontId="4" fillId="0" borderId="47" xfId="0" applyFont="1" applyBorder="1" applyProtection="1">
      <alignment vertical="center"/>
      <protection locked="0"/>
    </xf>
    <xf numFmtId="0" fontId="4" fillId="0" borderId="36" xfId="0" applyFont="1" applyBorder="1" applyProtection="1">
      <alignment vertical="center"/>
      <protection locked="0"/>
    </xf>
    <xf numFmtId="38" fontId="4" fillId="3" borderId="40" xfId="2" applyFont="1" applyFill="1" applyBorder="1" applyAlignment="1" applyProtection="1">
      <alignment horizontal="right" vertical="center"/>
    </xf>
    <xf numFmtId="38" fontId="4" fillId="3" borderId="42" xfId="2" applyFont="1" applyFill="1" applyBorder="1" applyAlignment="1" applyProtection="1">
      <alignment horizontal="right" vertical="center"/>
    </xf>
    <xf numFmtId="38" fontId="4" fillId="3" borderId="43" xfId="2" applyFont="1" applyFill="1" applyBorder="1" applyAlignment="1" applyProtection="1">
      <alignment horizontal="right" vertical="center"/>
    </xf>
    <xf numFmtId="38" fontId="4" fillId="3" borderId="44" xfId="2" applyFont="1" applyFill="1" applyBorder="1" applyAlignment="1" applyProtection="1">
      <alignment horizontal="right" vertical="center"/>
    </xf>
    <xf numFmtId="38" fontId="4" fillId="3" borderId="48" xfId="2" applyFont="1" applyFill="1" applyBorder="1" applyAlignment="1" applyProtection="1">
      <alignment horizontal="right" vertical="center"/>
    </xf>
    <xf numFmtId="176" fontId="4" fillId="3" borderId="42" xfId="1" applyNumberFormat="1" applyFont="1" applyFill="1" applyBorder="1" applyAlignment="1" applyProtection="1">
      <alignment horizontal="right" vertical="center"/>
    </xf>
    <xf numFmtId="176" fontId="4" fillId="3" borderId="43" xfId="1" applyNumberFormat="1" applyFont="1" applyFill="1" applyBorder="1" applyAlignment="1" applyProtection="1">
      <alignment horizontal="right" vertical="center"/>
    </xf>
    <xf numFmtId="176" fontId="4" fillId="3" borderId="44" xfId="1" applyNumberFormat="1" applyFont="1" applyFill="1" applyBorder="1" applyAlignment="1" applyProtection="1">
      <alignment horizontal="right" vertical="center"/>
    </xf>
    <xf numFmtId="38" fontId="3" fillId="0" borderId="0" xfId="0" applyNumberFormat="1" applyFont="1">
      <alignment vertical="center"/>
    </xf>
    <xf numFmtId="38" fontId="3" fillId="0" borderId="0" xfId="2" applyFont="1">
      <alignment vertical="center"/>
    </xf>
    <xf numFmtId="38" fontId="4" fillId="3" borderId="51" xfId="2" applyFont="1" applyFill="1" applyBorder="1" applyAlignment="1" applyProtection="1">
      <alignment horizontal="center" vertical="center" wrapText="1"/>
    </xf>
    <xf numFmtId="177" fontId="13" fillId="3" borderId="44" xfId="2" applyNumberFormat="1" applyFont="1" applyFill="1" applyBorder="1" applyAlignment="1" applyProtection="1">
      <alignment horizontal="center" vertical="center"/>
    </xf>
    <xf numFmtId="176" fontId="3" fillId="0" borderId="0" xfId="1" applyNumberFormat="1" applyFont="1">
      <alignment vertical="center"/>
    </xf>
    <xf numFmtId="0" fontId="4" fillId="3" borderId="9" xfId="0" applyFont="1" applyFill="1" applyBorder="1" applyAlignment="1">
      <alignment vertical="center" wrapText="1"/>
    </xf>
    <xf numFmtId="0" fontId="4" fillId="3" borderId="7" xfId="0" applyFont="1" applyFill="1" applyBorder="1" applyAlignment="1">
      <alignmen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4" fillId="4" borderId="1"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0" borderId="0" xfId="0" applyFont="1">
      <alignment vertical="center"/>
    </xf>
    <xf numFmtId="0" fontId="4" fillId="4" borderId="10" xfId="0" applyFont="1" applyFill="1" applyBorder="1">
      <alignment vertical="center"/>
    </xf>
    <xf numFmtId="0" fontId="4" fillId="4" borderId="5" xfId="0" applyFont="1" applyFill="1" applyBorder="1">
      <alignment vertical="center"/>
    </xf>
    <xf numFmtId="38" fontId="4" fillId="4" borderId="49" xfId="2" applyFont="1" applyFill="1" applyBorder="1" applyAlignment="1">
      <alignment horizontal="center" vertical="center" wrapText="1"/>
    </xf>
    <xf numFmtId="38" fontId="4" fillId="4" borderId="50" xfId="2" applyFont="1" applyFill="1" applyBorder="1" applyAlignment="1">
      <alignment horizontal="center" vertical="center" wrapText="1"/>
    </xf>
    <xf numFmtId="38" fontId="4" fillId="3" borderId="50" xfId="2" applyFont="1" applyFill="1" applyBorder="1" applyAlignment="1" applyProtection="1">
      <alignment horizontal="center" vertical="center" wrapText="1"/>
    </xf>
    <xf numFmtId="38" fontId="4" fillId="3" borderId="50" xfId="2" applyFont="1" applyFill="1" applyBorder="1" applyAlignment="1" applyProtection="1">
      <alignment horizontal="center" vertical="center"/>
    </xf>
    <xf numFmtId="38" fontId="4" fillId="3" borderId="55" xfId="2" applyFont="1" applyFill="1" applyBorder="1" applyAlignment="1" applyProtection="1">
      <alignment horizontal="center" vertical="center"/>
    </xf>
    <xf numFmtId="38" fontId="4" fillId="3" borderId="54" xfId="2" applyFont="1" applyFill="1" applyBorder="1" applyAlignment="1" applyProtection="1">
      <alignment horizontal="center" vertical="center"/>
    </xf>
    <xf numFmtId="38" fontId="4" fillId="0" borderId="52" xfId="2" applyFont="1" applyFill="1" applyBorder="1" applyAlignment="1">
      <alignment horizontal="center" vertical="center" wrapText="1"/>
    </xf>
    <xf numFmtId="38" fontId="4" fillId="0" borderId="53" xfId="2" applyFont="1" applyFill="1" applyBorder="1" applyAlignment="1">
      <alignment horizontal="center" vertical="center" wrapText="1"/>
    </xf>
    <xf numFmtId="38" fontId="4" fillId="0" borderId="54" xfId="2" applyFont="1" applyFill="1" applyBorder="1" applyAlignment="1">
      <alignment horizontal="center" vertical="center" wrapText="1"/>
    </xf>
    <xf numFmtId="0" fontId="4" fillId="3" borderId="29" xfId="0" applyFont="1" applyFill="1" applyBorder="1" applyAlignment="1">
      <alignment vertical="center" wrapText="1"/>
    </xf>
    <xf numFmtId="0" fontId="4" fillId="3" borderId="30" xfId="0" applyFont="1" applyFill="1" applyBorder="1" applyAlignment="1">
      <alignment vertical="center" wrapText="1"/>
    </xf>
    <xf numFmtId="0" fontId="4" fillId="4" borderId="10" xfId="0" applyFont="1" applyFill="1" applyBorder="1" applyAlignment="1">
      <alignment vertical="center" wrapText="1"/>
    </xf>
    <xf numFmtId="0" fontId="4" fillId="4" borderId="5" xfId="0" applyFont="1" applyFill="1" applyBorder="1" applyAlignment="1">
      <alignment vertical="center" wrapText="1"/>
    </xf>
    <xf numFmtId="0" fontId="4" fillId="4" borderId="29" xfId="0" applyFont="1" applyFill="1" applyBorder="1" applyAlignment="1">
      <alignment vertical="center" wrapText="1"/>
    </xf>
    <xf numFmtId="0" fontId="4" fillId="4" borderId="30" xfId="0" applyFont="1" applyFill="1" applyBorder="1" applyAlignment="1">
      <alignment vertical="center" wrapText="1"/>
    </xf>
    <xf numFmtId="0" fontId="4" fillId="0" borderId="0" xfId="0" applyFont="1" applyAlignment="1">
      <alignment horizontal="lef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04617-0F9B-4D61-9479-5F83BEC2AD5A}">
  <sheetPr>
    <pageSetUpPr fitToPage="1"/>
  </sheetPr>
  <dimension ref="A1:K52"/>
  <sheetViews>
    <sheetView showGridLines="0" tabSelected="1" view="pageBreakPreview" zoomScaleNormal="100" zoomScaleSheetLayoutView="100" workbookViewId="0">
      <selection activeCell="G1" sqref="G1"/>
    </sheetView>
  </sheetViews>
  <sheetFormatPr defaultColWidth="9" defaultRowHeight="27" customHeight="1" x14ac:dyDescent="0.2"/>
  <cols>
    <col min="1" max="1" width="1.453125" style="4" customWidth="1"/>
    <col min="2" max="2" width="15.36328125" style="4" customWidth="1"/>
    <col min="3" max="6" width="21.90625" style="4" customWidth="1"/>
    <col min="7" max="7" width="17.26953125" style="4" customWidth="1"/>
    <col min="8" max="9" width="9.453125" style="4" bestFit="1" customWidth="1"/>
    <col min="10" max="16384" width="9" style="4"/>
  </cols>
  <sheetData>
    <row r="1" spans="1:11" ht="25" customHeight="1" x14ac:dyDescent="0.2">
      <c r="A1" s="1" t="s">
        <v>39</v>
      </c>
      <c r="B1" s="2"/>
      <c r="C1" s="3"/>
      <c r="D1" s="3"/>
      <c r="E1" s="3"/>
      <c r="F1" s="45" t="s">
        <v>19</v>
      </c>
    </row>
    <row r="2" spans="1:11" ht="27.65" customHeight="1" x14ac:dyDescent="0.2">
      <c r="A2" s="107" t="s">
        <v>17</v>
      </c>
      <c r="B2" s="107"/>
      <c r="C2" s="107"/>
      <c r="D2" s="107"/>
      <c r="E2" s="107"/>
      <c r="F2" s="107"/>
    </row>
    <row r="3" spans="1:11" ht="13.5" customHeight="1" thickBot="1" x14ac:dyDescent="0.25">
      <c r="A3" s="6"/>
      <c r="B3" s="6"/>
      <c r="C3" s="8"/>
      <c r="D3" s="9"/>
      <c r="E3" s="10"/>
      <c r="F3" s="5" t="s">
        <v>8</v>
      </c>
    </row>
    <row r="4" spans="1:11" ht="27" customHeight="1" x14ac:dyDescent="0.2">
      <c r="A4" s="6"/>
      <c r="B4" s="6"/>
      <c r="C4" s="33" t="s">
        <v>21</v>
      </c>
      <c r="D4" s="86" t="s">
        <v>33</v>
      </c>
      <c r="E4" s="87"/>
      <c r="F4" s="88"/>
    </row>
    <row r="5" spans="1:11" ht="18.649999999999999" customHeight="1" x14ac:dyDescent="0.2">
      <c r="A5" s="6"/>
      <c r="B5" s="6"/>
      <c r="C5" s="27" t="s">
        <v>16</v>
      </c>
      <c r="D5" s="28" t="s">
        <v>2</v>
      </c>
      <c r="E5" s="29" t="s">
        <v>3</v>
      </c>
      <c r="F5" s="30" t="s">
        <v>4</v>
      </c>
    </row>
    <row r="6" spans="1:11" ht="18.649999999999999" customHeight="1" x14ac:dyDescent="0.2">
      <c r="A6" s="89"/>
      <c r="B6" s="89"/>
      <c r="C6" s="34" t="s">
        <v>5</v>
      </c>
      <c r="D6" s="35" t="s">
        <v>5</v>
      </c>
      <c r="E6" s="36" t="s">
        <v>6</v>
      </c>
      <c r="F6" s="37" t="s">
        <v>6</v>
      </c>
    </row>
    <row r="7" spans="1:11" ht="25" customHeight="1" x14ac:dyDescent="0.2">
      <c r="A7" s="90" t="s">
        <v>0</v>
      </c>
      <c r="B7" s="91"/>
      <c r="C7" s="11"/>
      <c r="D7" s="12"/>
      <c r="E7" s="13"/>
      <c r="F7" s="14"/>
      <c r="H7" s="77"/>
      <c r="I7" s="77"/>
    </row>
    <row r="8" spans="1:11" ht="58" customHeight="1" x14ac:dyDescent="0.2">
      <c r="A8" s="24"/>
      <c r="B8" s="32" t="s">
        <v>25</v>
      </c>
      <c r="C8" s="15"/>
      <c r="D8" s="16"/>
      <c r="E8" s="17"/>
      <c r="F8" s="18"/>
      <c r="H8" s="78"/>
      <c r="I8" s="78"/>
    </row>
    <row r="9" spans="1:11" ht="131.15" customHeight="1" x14ac:dyDescent="0.2">
      <c r="A9" s="25"/>
      <c r="B9" s="26" t="s">
        <v>24</v>
      </c>
      <c r="C9" s="19"/>
      <c r="D9" s="20"/>
      <c r="E9" s="21"/>
      <c r="F9" s="22"/>
    </row>
    <row r="10" spans="1:11" ht="25" customHeight="1" x14ac:dyDescent="0.2">
      <c r="A10" s="90" t="s">
        <v>1</v>
      </c>
      <c r="B10" s="91"/>
      <c r="C10" s="11"/>
      <c r="D10" s="12"/>
      <c r="E10" s="13"/>
      <c r="F10" s="14"/>
    </row>
    <row r="11" spans="1:11" ht="61" customHeight="1" x14ac:dyDescent="0.2">
      <c r="A11" s="24"/>
      <c r="B11" s="32" t="s">
        <v>25</v>
      </c>
      <c r="C11" s="15"/>
      <c r="D11" s="16"/>
      <c r="E11" s="17"/>
      <c r="F11" s="18"/>
    </row>
    <row r="12" spans="1:11" ht="84" customHeight="1" x14ac:dyDescent="0.2">
      <c r="A12" s="25"/>
      <c r="B12" s="31" t="s">
        <v>22</v>
      </c>
      <c r="C12" s="19"/>
      <c r="D12" s="20"/>
      <c r="E12" s="21"/>
      <c r="F12" s="22"/>
    </row>
    <row r="13" spans="1:11" ht="25" customHeight="1" x14ac:dyDescent="0.2">
      <c r="A13" s="103" t="s">
        <v>26</v>
      </c>
      <c r="B13" s="104"/>
      <c r="C13" s="50"/>
      <c r="D13" s="51"/>
      <c r="E13" s="52"/>
      <c r="F13" s="53"/>
    </row>
    <row r="14" spans="1:11" ht="22" customHeight="1" x14ac:dyDescent="0.2">
      <c r="A14" s="46"/>
      <c r="B14" s="32" t="s">
        <v>27</v>
      </c>
      <c r="C14" s="54"/>
      <c r="D14" s="63"/>
      <c r="E14" s="55"/>
      <c r="F14" s="56"/>
    </row>
    <row r="15" spans="1:11" ht="22" customHeight="1" x14ac:dyDescent="0.2">
      <c r="A15" s="46"/>
      <c r="B15" s="65" t="s">
        <v>28</v>
      </c>
      <c r="C15" s="47"/>
      <c r="D15" s="64"/>
      <c r="E15" s="48"/>
      <c r="F15" s="49"/>
    </row>
    <row r="16" spans="1:11" ht="25" customHeight="1" x14ac:dyDescent="0.2">
      <c r="A16" s="82" t="s">
        <v>29</v>
      </c>
      <c r="B16" s="83"/>
      <c r="C16" s="38">
        <f>C7-C10-C13</f>
        <v>0</v>
      </c>
      <c r="D16" s="39">
        <f t="shared" ref="D16:F16" si="0">D7-D10-D13</f>
        <v>0</v>
      </c>
      <c r="E16" s="40">
        <f t="shared" si="0"/>
        <v>0</v>
      </c>
      <c r="F16" s="41">
        <f t="shared" si="0"/>
        <v>0</v>
      </c>
      <c r="H16" s="81"/>
      <c r="I16" s="81"/>
      <c r="J16" s="81"/>
      <c r="K16" s="81"/>
    </row>
    <row r="17" spans="1:9" ht="5.15" customHeight="1" x14ac:dyDescent="0.2">
      <c r="A17" s="6"/>
      <c r="B17" s="7"/>
      <c r="C17" s="68"/>
      <c r="D17" s="66"/>
      <c r="E17" s="7"/>
      <c r="F17" s="67"/>
    </row>
    <row r="18" spans="1:9" ht="25" customHeight="1" x14ac:dyDescent="0.2">
      <c r="A18" s="101" t="s">
        <v>30</v>
      </c>
      <c r="B18" s="102"/>
      <c r="C18" s="42">
        <f>C16+C14+C15</f>
        <v>0</v>
      </c>
      <c r="D18" s="23">
        <f t="shared" ref="D18:F18" si="1">D16+D14+D15</f>
        <v>0</v>
      </c>
      <c r="E18" s="43">
        <f t="shared" si="1"/>
        <v>0</v>
      </c>
      <c r="F18" s="44">
        <f t="shared" si="1"/>
        <v>0</v>
      </c>
      <c r="H18" s="77"/>
      <c r="I18" s="77"/>
    </row>
    <row r="19" spans="1:9" ht="25" customHeight="1" x14ac:dyDescent="0.2">
      <c r="A19" s="105" t="s">
        <v>31</v>
      </c>
      <c r="B19" s="106"/>
      <c r="C19" s="57"/>
      <c r="D19" s="58"/>
      <c r="E19" s="59"/>
      <c r="F19" s="60"/>
    </row>
    <row r="20" spans="1:9" ht="25" customHeight="1" thickBot="1" x14ac:dyDescent="0.25">
      <c r="A20" s="82" t="s">
        <v>32</v>
      </c>
      <c r="B20" s="83"/>
      <c r="C20" s="69" t="str">
        <f>IFERROR(C18/C19,"-")</f>
        <v>-</v>
      </c>
      <c r="D20" s="70" t="str">
        <f t="shared" ref="D20:F20" si="2">IFERROR(D18/D19,"-")</f>
        <v>-</v>
      </c>
      <c r="E20" s="71" t="str">
        <f t="shared" si="2"/>
        <v>-</v>
      </c>
      <c r="F20" s="72" t="str">
        <f t="shared" si="2"/>
        <v>-</v>
      </c>
    </row>
    <row r="21" spans="1:9" ht="32.5" customHeight="1" thickBot="1" x14ac:dyDescent="0.25">
      <c r="A21" s="82" t="s">
        <v>34</v>
      </c>
      <c r="B21" s="83"/>
      <c r="C21" s="73"/>
      <c r="D21" s="74" t="str">
        <f>IFERROR((D20-$C$20)/$C$20,"-")</f>
        <v>-</v>
      </c>
      <c r="E21" s="75" t="str">
        <f>IFERROR((E20-$C$20)/$C$20,"-")</f>
        <v>-</v>
      </c>
      <c r="F21" s="76" t="str">
        <f>IFERROR((F20-$C$20)/$C$20,"-")</f>
        <v>-</v>
      </c>
    </row>
    <row r="22" spans="1:9" ht="9" customHeight="1" thickBot="1" x14ac:dyDescent="0.25">
      <c r="A22" s="61"/>
      <c r="B22" s="61"/>
      <c r="C22" s="62"/>
      <c r="D22" s="62"/>
      <c r="E22" s="62"/>
      <c r="F22" s="62"/>
    </row>
    <row r="23" spans="1:9" ht="35.15" customHeight="1" x14ac:dyDescent="0.2">
      <c r="A23" s="92" t="s">
        <v>38</v>
      </c>
      <c r="B23" s="93"/>
      <c r="C23" s="93"/>
      <c r="D23" s="94" t="s">
        <v>37</v>
      </c>
      <c r="E23" s="95"/>
      <c r="F23" s="79" t="s">
        <v>35</v>
      </c>
    </row>
    <row r="24" spans="1:9" ht="25" customHeight="1" thickBot="1" x14ac:dyDescent="0.25">
      <c r="A24" s="98"/>
      <c r="B24" s="99"/>
      <c r="C24" s="100"/>
      <c r="D24" s="96">
        <f>AVERAGE((D16+D15)-(C16+C15),(E16+E15)-(C16+C15),(F16+F15)-(C16+C15))</f>
        <v>0</v>
      </c>
      <c r="E24" s="97"/>
      <c r="F24" s="80" t="str">
        <f>IFERROR(A24/D24,"-")</f>
        <v>-</v>
      </c>
    </row>
    <row r="25" spans="1:9" ht="9" customHeight="1" x14ac:dyDescent="0.2">
      <c r="A25" s="61"/>
      <c r="B25" s="61"/>
      <c r="C25" s="62"/>
      <c r="D25" s="62"/>
      <c r="E25" s="62"/>
      <c r="F25" s="62"/>
    </row>
    <row r="26" spans="1:9" ht="108" customHeight="1" x14ac:dyDescent="0.2">
      <c r="A26" s="84" t="s">
        <v>23</v>
      </c>
      <c r="B26" s="85"/>
      <c r="C26" s="85"/>
      <c r="D26" s="85"/>
      <c r="E26" s="85"/>
      <c r="F26" s="85"/>
    </row>
    <row r="27" spans="1:9" ht="25" customHeight="1" x14ac:dyDescent="0.2">
      <c r="A27" s="1" t="s">
        <v>40</v>
      </c>
      <c r="B27" s="2"/>
      <c r="C27" s="3"/>
      <c r="D27" s="3"/>
      <c r="E27" s="3"/>
      <c r="F27" s="45" t="s">
        <v>20</v>
      </c>
    </row>
    <row r="28" spans="1:9" ht="27.65" customHeight="1" x14ac:dyDescent="0.2">
      <c r="A28" s="107" t="s">
        <v>18</v>
      </c>
      <c r="B28" s="107"/>
      <c r="C28" s="107"/>
      <c r="D28" s="107"/>
      <c r="E28" s="107"/>
      <c r="F28" s="107"/>
    </row>
    <row r="29" spans="1:9" ht="13.5" customHeight="1" thickBot="1" x14ac:dyDescent="0.25">
      <c r="A29" s="6"/>
      <c r="B29" s="6"/>
      <c r="C29" s="8"/>
      <c r="D29" s="9"/>
      <c r="E29" s="10"/>
      <c r="F29" s="5" t="s">
        <v>8</v>
      </c>
    </row>
    <row r="30" spans="1:9" ht="27" customHeight="1" x14ac:dyDescent="0.2">
      <c r="A30" s="6"/>
      <c r="B30" s="6"/>
      <c r="C30" s="33" t="s">
        <v>21</v>
      </c>
      <c r="D30" s="86" t="s">
        <v>33</v>
      </c>
      <c r="E30" s="87"/>
      <c r="F30" s="88"/>
    </row>
    <row r="31" spans="1:9" ht="18.649999999999999" customHeight="1" x14ac:dyDescent="0.2">
      <c r="A31" s="6"/>
      <c r="B31" s="6"/>
      <c r="C31" s="27" t="s">
        <v>16</v>
      </c>
      <c r="D31" s="28" t="s">
        <v>2</v>
      </c>
      <c r="E31" s="29" t="s">
        <v>3</v>
      </c>
      <c r="F31" s="30" t="s">
        <v>4</v>
      </c>
    </row>
    <row r="32" spans="1:9" ht="18.649999999999999" customHeight="1" x14ac:dyDescent="0.2">
      <c r="A32" s="89"/>
      <c r="B32" s="89"/>
      <c r="C32" s="34" t="s">
        <v>5</v>
      </c>
      <c r="D32" s="35" t="s">
        <v>5</v>
      </c>
      <c r="E32" s="36" t="s">
        <v>6</v>
      </c>
      <c r="F32" s="37" t="s">
        <v>6</v>
      </c>
    </row>
    <row r="33" spans="1:11" ht="25" customHeight="1" x14ac:dyDescent="0.2">
      <c r="A33" s="90" t="s">
        <v>0</v>
      </c>
      <c r="B33" s="91"/>
      <c r="C33" s="11">
        <f>10000*500*12+60000000+1000000</f>
        <v>121000000</v>
      </c>
      <c r="D33" s="12">
        <f>10000*500*12+60000000+1000000</f>
        <v>121000000</v>
      </c>
      <c r="E33" s="13">
        <f>11000*500*12+60000000+1000000</f>
        <v>127000000</v>
      </c>
      <c r="F33" s="14">
        <f>11000*530*12+60000000+1000000</f>
        <v>130960000</v>
      </c>
      <c r="H33" s="77"/>
      <c r="I33" s="77"/>
    </row>
    <row r="34" spans="1:11" ht="58" customHeight="1" x14ac:dyDescent="0.2">
      <c r="A34" s="24"/>
      <c r="B34" s="32" t="s">
        <v>25</v>
      </c>
      <c r="C34" s="15"/>
      <c r="D34" s="16" t="s">
        <v>13</v>
      </c>
      <c r="E34" s="17" t="s">
        <v>11</v>
      </c>
      <c r="F34" s="18" t="s">
        <v>12</v>
      </c>
      <c r="H34" s="78"/>
      <c r="I34" s="78"/>
    </row>
    <row r="35" spans="1:11" ht="131.15" customHeight="1" x14ac:dyDescent="0.2">
      <c r="A35" s="25"/>
      <c r="B35" s="26" t="s">
        <v>24</v>
      </c>
      <c r="C35" s="19" t="s">
        <v>15</v>
      </c>
      <c r="D35" s="20" t="s">
        <v>9</v>
      </c>
      <c r="E35" s="21" t="s">
        <v>10</v>
      </c>
      <c r="F35" s="22" t="s">
        <v>36</v>
      </c>
    </row>
    <row r="36" spans="1:11" ht="25" customHeight="1" x14ac:dyDescent="0.2">
      <c r="A36" s="90" t="s">
        <v>1</v>
      </c>
      <c r="B36" s="91"/>
      <c r="C36" s="11">
        <f>10000*500*12*30%+60000000*10%</f>
        <v>24000000</v>
      </c>
      <c r="D36" s="12">
        <f>10000*500*12*30%+60000000*10%</f>
        <v>24000000</v>
      </c>
      <c r="E36" s="13">
        <f>11000*500*12*30%+60000000*10%</f>
        <v>25800000</v>
      </c>
      <c r="F36" s="14">
        <f>11000*550*12*30%+60000000*10%</f>
        <v>27780000</v>
      </c>
    </row>
    <row r="37" spans="1:11" ht="61" customHeight="1" x14ac:dyDescent="0.2">
      <c r="A37" s="24"/>
      <c r="B37" s="32" t="s">
        <v>25</v>
      </c>
      <c r="C37" s="15"/>
      <c r="D37" s="16" t="s">
        <v>7</v>
      </c>
      <c r="E37" s="17" t="s">
        <v>7</v>
      </c>
      <c r="F37" s="18" t="s">
        <v>7</v>
      </c>
    </row>
    <row r="38" spans="1:11" ht="84" customHeight="1" x14ac:dyDescent="0.2">
      <c r="A38" s="25"/>
      <c r="B38" s="31" t="s">
        <v>22</v>
      </c>
      <c r="C38" s="19" t="s">
        <v>14</v>
      </c>
      <c r="D38" s="20" t="s">
        <v>14</v>
      </c>
      <c r="E38" s="21" t="s">
        <v>14</v>
      </c>
      <c r="F38" s="22" t="s">
        <v>14</v>
      </c>
    </row>
    <row r="39" spans="1:11" ht="25" customHeight="1" x14ac:dyDescent="0.2">
      <c r="A39" s="103" t="s">
        <v>26</v>
      </c>
      <c r="B39" s="104"/>
      <c r="C39" s="50">
        <v>95000000</v>
      </c>
      <c r="D39" s="51">
        <f>C39+(D40-C40)+(D41-C41)</f>
        <v>100000000</v>
      </c>
      <c r="E39" s="52">
        <f>D39+(E40-D40)+(E41-D41)</f>
        <v>99500000</v>
      </c>
      <c r="F39" s="53">
        <f>E39+(F40-E40)+(F41-E41)</f>
        <v>99500000</v>
      </c>
    </row>
    <row r="40" spans="1:11" ht="22" customHeight="1" x14ac:dyDescent="0.2">
      <c r="A40" s="46"/>
      <c r="B40" s="32" t="s">
        <v>27</v>
      </c>
      <c r="C40" s="54">
        <v>36000000</v>
      </c>
      <c r="D40" s="63">
        <v>36000000</v>
      </c>
      <c r="E40" s="55">
        <f>D40-500000</f>
        <v>35500000</v>
      </c>
      <c r="F40" s="56">
        <f>E40</f>
        <v>35500000</v>
      </c>
    </row>
    <row r="41" spans="1:11" ht="22" customHeight="1" x14ac:dyDescent="0.2">
      <c r="A41" s="46"/>
      <c r="B41" s="65" t="s">
        <v>28</v>
      </c>
      <c r="C41" s="47">
        <v>20000000</v>
      </c>
      <c r="D41" s="64">
        <v>25000000</v>
      </c>
      <c r="E41" s="48">
        <v>25000000</v>
      </c>
      <c r="F41" s="49">
        <v>25000000</v>
      </c>
    </row>
    <row r="42" spans="1:11" ht="25" customHeight="1" x14ac:dyDescent="0.2">
      <c r="A42" s="82" t="s">
        <v>29</v>
      </c>
      <c r="B42" s="83"/>
      <c r="C42" s="38">
        <f>C33-C36-C39</f>
        <v>2000000</v>
      </c>
      <c r="D42" s="39">
        <f t="shared" ref="D42:F42" si="3">D33-D36-D39</f>
        <v>-3000000</v>
      </c>
      <c r="E42" s="40">
        <f t="shared" si="3"/>
        <v>1700000</v>
      </c>
      <c r="F42" s="41">
        <f t="shared" si="3"/>
        <v>3680000</v>
      </c>
      <c r="H42" s="81"/>
      <c r="I42" s="81"/>
      <c r="J42" s="81"/>
      <c r="K42" s="81"/>
    </row>
    <row r="43" spans="1:11" ht="5.15" customHeight="1" x14ac:dyDescent="0.2">
      <c r="A43" s="6"/>
      <c r="B43" s="7"/>
      <c r="C43" s="68"/>
      <c r="D43" s="66"/>
      <c r="E43" s="7"/>
      <c r="F43" s="67"/>
    </row>
    <row r="44" spans="1:11" ht="25" customHeight="1" x14ac:dyDescent="0.2">
      <c r="A44" s="101" t="s">
        <v>30</v>
      </c>
      <c r="B44" s="102"/>
      <c r="C44" s="42">
        <f>C42+C40+C41</f>
        <v>58000000</v>
      </c>
      <c r="D44" s="23">
        <f t="shared" ref="D44:F44" si="4">D42+D40+D41</f>
        <v>58000000</v>
      </c>
      <c r="E44" s="43">
        <f t="shared" si="4"/>
        <v>62200000</v>
      </c>
      <c r="F44" s="44">
        <f t="shared" si="4"/>
        <v>64180000</v>
      </c>
      <c r="H44" s="77"/>
      <c r="I44" s="77"/>
    </row>
    <row r="45" spans="1:11" ht="25" customHeight="1" x14ac:dyDescent="0.2">
      <c r="A45" s="105" t="s">
        <v>31</v>
      </c>
      <c r="B45" s="106"/>
      <c r="C45" s="57">
        <v>12</v>
      </c>
      <c r="D45" s="58">
        <v>12</v>
      </c>
      <c r="E45" s="59">
        <v>12</v>
      </c>
      <c r="F45" s="60">
        <v>12</v>
      </c>
    </row>
    <row r="46" spans="1:11" ht="25" customHeight="1" thickBot="1" x14ac:dyDescent="0.25">
      <c r="A46" s="82" t="s">
        <v>32</v>
      </c>
      <c r="B46" s="83"/>
      <c r="C46" s="69">
        <f>IFERROR(C44/C45,"-")</f>
        <v>4833333.333333333</v>
      </c>
      <c r="D46" s="70">
        <f t="shared" ref="D46" si="5">IFERROR(D44/D45,"-")</f>
        <v>4833333.333333333</v>
      </c>
      <c r="E46" s="71">
        <f t="shared" ref="E46" si="6">IFERROR(E44/E45,"-")</f>
        <v>5183333.333333333</v>
      </c>
      <c r="F46" s="72">
        <f t="shared" ref="F46" si="7">IFERROR(F44/F45,"-")</f>
        <v>5348333.333333333</v>
      </c>
    </row>
    <row r="47" spans="1:11" ht="32.5" customHeight="1" thickBot="1" x14ac:dyDescent="0.25">
      <c r="A47" s="82" t="s">
        <v>34</v>
      </c>
      <c r="B47" s="83"/>
      <c r="C47" s="73"/>
      <c r="D47" s="74">
        <f>IFERROR((D46-$C$46)/$C$46,"-")</f>
        <v>0</v>
      </c>
      <c r="E47" s="75">
        <f>IFERROR((E46-$C$46)/$C$46,"-")</f>
        <v>7.2413793103448282E-2</v>
      </c>
      <c r="F47" s="76">
        <f>IFERROR((F46-$C$46)/$C$46,"-")</f>
        <v>0.10655172413793104</v>
      </c>
    </row>
    <row r="48" spans="1:11" ht="9" customHeight="1" thickBot="1" x14ac:dyDescent="0.25">
      <c r="A48" s="61"/>
      <c r="B48" s="61"/>
      <c r="C48" s="62"/>
      <c r="D48" s="62"/>
      <c r="E48" s="62"/>
      <c r="F48" s="62"/>
    </row>
    <row r="49" spans="1:6" ht="35.15" customHeight="1" x14ac:dyDescent="0.2">
      <c r="A49" s="92" t="s">
        <v>38</v>
      </c>
      <c r="B49" s="93"/>
      <c r="C49" s="93"/>
      <c r="D49" s="94" t="s">
        <v>37</v>
      </c>
      <c r="E49" s="95"/>
      <c r="F49" s="79" t="s">
        <v>35</v>
      </c>
    </row>
    <row r="50" spans="1:6" ht="25" customHeight="1" thickBot="1" x14ac:dyDescent="0.25">
      <c r="A50" s="98">
        <v>20000000</v>
      </c>
      <c r="B50" s="99"/>
      <c r="C50" s="100"/>
      <c r="D50" s="96">
        <f>AVERAGE((D42+D41)-(C42+C41),(E42+E41)-(C42+C41),(F42+F41)-(C42+C41))</f>
        <v>3793333.3333333335</v>
      </c>
      <c r="E50" s="97"/>
      <c r="F50" s="80">
        <f>IFERROR(A50/D50,"-")</f>
        <v>5.272407732864675</v>
      </c>
    </row>
    <row r="51" spans="1:6" ht="9" customHeight="1" x14ac:dyDescent="0.2">
      <c r="A51" s="61"/>
      <c r="B51" s="61"/>
      <c r="C51" s="62"/>
      <c r="D51" s="62"/>
      <c r="E51" s="62"/>
      <c r="F51" s="62"/>
    </row>
    <row r="52" spans="1:6" ht="108" customHeight="1" x14ac:dyDescent="0.2">
      <c r="A52" s="84" t="s">
        <v>23</v>
      </c>
      <c r="B52" s="85"/>
      <c r="C52" s="85"/>
      <c r="D52" s="85"/>
      <c r="E52" s="85"/>
      <c r="F52" s="85"/>
    </row>
  </sheetData>
  <sheetProtection selectLockedCells="1"/>
  <mergeCells count="32">
    <mergeCell ref="A45:B45"/>
    <mergeCell ref="A46:B46"/>
    <mergeCell ref="A28:F28"/>
    <mergeCell ref="A36:B36"/>
    <mergeCell ref="A39:B39"/>
    <mergeCell ref="A42:B42"/>
    <mergeCell ref="A2:F2"/>
    <mergeCell ref="D4:F4"/>
    <mergeCell ref="A6:B6"/>
    <mergeCell ref="A7:B7"/>
    <mergeCell ref="A10:B10"/>
    <mergeCell ref="A13:B13"/>
    <mergeCell ref="A16:B16"/>
    <mergeCell ref="A18:B18"/>
    <mergeCell ref="A19:B19"/>
    <mergeCell ref="A20:B20"/>
    <mergeCell ref="A21:B21"/>
    <mergeCell ref="A52:F52"/>
    <mergeCell ref="A47:B47"/>
    <mergeCell ref="D30:F30"/>
    <mergeCell ref="A32:B32"/>
    <mergeCell ref="A33:B33"/>
    <mergeCell ref="A49:C49"/>
    <mergeCell ref="D49:E49"/>
    <mergeCell ref="D50:E50"/>
    <mergeCell ref="A50:C50"/>
    <mergeCell ref="A23:C23"/>
    <mergeCell ref="D23:E23"/>
    <mergeCell ref="A24:C24"/>
    <mergeCell ref="D24:E24"/>
    <mergeCell ref="A26:F26"/>
    <mergeCell ref="A44:B44"/>
  </mergeCells>
  <phoneticPr fontId="1"/>
  <printOptions horizontalCentered="1"/>
  <pageMargins left="0.59055118110236227" right="0.39370078740157483" top="0.59055118110236227" bottom="0.39370078740157483" header="0.51181102362204722" footer="0.31496062992125984"/>
  <pageSetup paperSize="9" scale="89" fitToHeight="0" orientation="portrait" r:id="rId1"/>
  <headerFooter alignWithMargins="0"/>
  <rowBreaks count="1" manualBreakCount="1">
    <brk id="2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収益計画</vt:lpstr>
      <vt:lpstr>収益計画!Print_Area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古市今日子</dc:creator>
  <cp:lastModifiedBy>Natsuki Soda</cp:lastModifiedBy>
  <cp:lastPrinted>2023-02-04T03:09:33Z</cp:lastPrinted>
  <dcterms:created xsi:type="dcterms:W3CDTF">2023-01-26T11:40:40Z</dcterms:created>
  <dcterms:modified xsi:type="dcterms:W3CDTF">2025-04-07T01:47:44Z</dcterms:modified>
</cp:coreProperties>
</file>