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ECCA4630-C460-4FA9-97D3-3FFB2DFA2205}" xr6:coauthVersionLast="47" xr6:coauthVersionMax="47" xr10:uidLastSave="{00000000-0000-0000-0000-000000000000}"/>
  <bookViews>
    <workbookView xWindow="30015" yWindow="1095" windowWidth="14400" windowHeight="13650" xr2:uid="{00000000-000D-0000-FFFF-FFFF00000000}"/>
  </bookViews>
  <sheets>
    <sheet name="【1,000㎡未満】事業変更計画書(第5号様式別紙1‐2)" sheetId="1" r:id="rId1"/>
  </sheets>
  <externalReferences>
    <externalReference r:id="rId2"/>
  </externalReferences>
  <definedNames>
    <definedName name="_xlnm.Print_Area" localSheetId="0">'【1,000㎡未満】事業変更計画書(第5号様式別紙1‐2)'!$A$1:$AD$145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1" l="1"/>
  <c r="D138" i="1" l="1"/>
  <c r="D130" i="1"/>
  <c r="Y97" i="1" l="1"/>
  <c r="Y95" i="1"/>
  <c r="Y93" i="1"/>
  <c r="Y91" i="1"/>
  <c r="Y86" i="1"/>
  <c r="Y84" i="1"/>
  <c r="Y82" i="1"/>
  <c r="Y80" i="1"/>
  <c r="W118" i="1"/>
  <c r="W115" i="1"/>
  <c r="W107" i="1"/>
  <c r="P99" i="1"/>
  <c r="J99" i="1"/>
  <c r="D99" i="1"/>
  <c r="P88" i="1"/>
  <c r="J88" i="1"/>
  <c r="D88" i="1"/>
  <c r="W72" i="1"/>
  <c r="W69" i="1"/>
  <c r="Y88" i="1" l="1"/>
  <c r="Y99" i="1"/>
  <c r="W121" i="1" s="1"/>
</calcChain>
</file>

<file path=xl/sharedStrings.xml><?xml version="1.0" encoding="utf-8"?>
<sst xmlns="http://schemas.openxmlformats.org/spreadsheetml/2006/main" count="202" uniqueCount="87">
  <si>
    <t>補助事業変更計画書</t>
    <rPh sb="0" eb="2">
      <t>ホジョ</t>
    </rPh>
    <rPh sb="2" eb="4">
      <t>ジギョウ</t>
    </rPh>
    <rPh sb="4" eb="6">
      <t>ヘンコウ</t>
    </rPh>
    <rPh sb="6" eb="8">
      <t>ケイカク</t>
    </rPh>
    <rPh sb="8" eb="9">
      <t>ショ</t>
    </rPh>
    <phoneticPr fontId="4"/>
  </si>
  <si>
    <t>１．申請内容</t>
    <rPh sb="2" eb="4">
      <t>シンセイ</t>
    </rPh>
    <rPh sb="4" eb="6">
      <t>ナイヨウ</t>
    </rPh>
    <phoneticPr fontId="4"/>
  </si>
  <si>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4"/>
  </si>
  <si>
    <t>施設整備</t>
    <rPh sb="0" eb="2">
      <t>シセツ</t>
    </rPh>
    <rPh sb="2" eb="4">
      <t>セイビ</t>
    </rPh>
    <phoneticPr fontId="4"/>
  </si>
  <si>
    <t>（変更前）</t>
    <rPh sb="1" eb="3">
      <t>ヘンコウ</t>
    </rPh>
    <rPh sb="3" eb="4">
      <t>マエ</t>
    </rPh>
    <phoneticPr fontId="4"/>
  </si>
  <si>
    <t>（変更後）</t>
    <rPh sb="1" eb="3">
      <t>ヘンコウ</t>
    </rPh>
    <rPh sb="3" eb="4">
      <t>ウシ</t>
    </rPh>
    <phoneticPr fontId="4"/>
  </si>
  <si>
    <t>客室整備</t>
    <rPh sb="0" eb="2">
      <t>キャクシツ</t>
    </rPh>
    <rPh sb="2" eb="4">
      <t>セイビ</t>
    </rPh>
    <phoneticPr fontId="4"/>
  </si>
  <si>
    <t>（変更前）</t>
    <rPh sb="1" eb="4">
      <t>ヘンコウマエ</t>
    </rPh>
    <phoneticPr fontId="4"/>
  </si>
  <si>
    <t>車椅子使用者用客室</t>
    <rPh sb="6" eb="7">
      <t>ヨウ</t>
    </rPh>
    <rPh sb="7" eb="9">
      <t>キャクシツ</t>
    </rPh>
    <phoneticPr fontId="4"/>
  </si>
  <si>
    <t>室</t>
    <rPh sb="0" eb="1">
      <t>シツ</t>
    </rPh>
    <phoneticPr fontId="4"/>
  </si>
  <si>
    <t>（客室の出入口幅</t>
    <rPh sb="1" eb="3">
      <t>キャクシツ</t>
    </rPh>
    <rPh sb="4" eb="5">
      <t>デ</t>
    </rPh>
    <rPh sb="5" eb="6">
      <t>イ</t>
    </rPh>
    <rPh sb="6" eb="7">
      <t>グチ</t>
    </rPh>
    <rPh sb="7" eb="8">
      <t>ハバ</t>
    </rPh>
    <phoneticPr fontId="4"/>
  </si>
  <si>
    <t>90㎝未満</t>
    <phoneticPr fontId="4"/>
  </si>
  <si>
    <t>90㎝以上）</t>
    <rPh sb="3" eb="5">
      <t>イジョウ</t>
    </rPh>
    <phoneticPr fontId="4"/>
  </si>
  <si>
    <t>（浴室等の出入口幅</t>
    <rPh sb="1" eb="3">
      <t>ヨクシツ</t>
    </rPh>
    <rPh sb="3" eb="4">
      <t>トウ</t>
    </rPh>
    <rPh sb="5" eb="7">
      <t>シュツニュウ</t>
    </rPh>
    <rPh sb="7" eb="8">
      <t>グチ</t>
    </rPh>
    <rPh sb="8" eb="9">
      <t>ハバ</t>
    </rPh>
    <phoneticPr fontId="4"/>
  </si>
  <si>
    <t>75㎝未満</t>
    <phoneticPr fontId="4"/>
  </si>
  <si>
    <t>75㎝以上）</t>
    <phoneticPr fontId="4"/>
  </si>
  <si>
    <t>（変更後）</t>
    <rPh sb="1" eb="3">
      <t>ヘンコウ</t>
    </rPh>
    <rPh sb="3" eb="4">
      <t>ゴ</t>
    </rPh>
    <phoneticPr fontId="4"/>
  </si>
  <si>
    <t>※建築物バリアフリー条例に定める一般客室</t>
  </si>
  <si>
    <t>備品購入</t>
    <rPh sb="0" eb="2">
      <t>ビヒン</t>
    </rPh>
    <rPh sb="2" eb="4">
      <t>コウニュウ</t>
    </rPh>
    <phoneticPr fontId="4"/>
  </si>
  <si>
    <t>下記のいずれに掲載されているものか選択ください。</t>
    <rPh sb="0" eb="2">
      <t>カキ</t>
    </rPh>
    <rPh sb="7" eb="9">
      <t>ケイサイ</t>
    </rPh>
    <rPh sb="17" eb="19">
      <t>センタク</t>
    </rPh>
    <phoneticPr fontId="4"/>
  </si>
  <si>
    <t>東京都福祉のまちづくり条例</t>
    <rPh sb="0" eb="3">
      <t>トウキョウト</t>
    </rPh>
    <rPh sb="3" eb="5">
      <t>フクシ</t>
    </rPh>
    <rPh sb="11" eb="13">
      <t>ジョウレイ</t>
    </rPh>
    <phoneticPr fontId="4"/>
  </si>
  <si>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4"/>
  </si>
  <si>
    <t>その他（　　　　　　　　　　　　　　　　　　）</t>
    <rPh sb="2" eb="3">
      <t>タ</t>
    </rPh>
    <phoneticPr fontId="4"/>
  </si>
  <si>
    <t>２．スケジュール</t>
    <phoneticPr fontId="4"/>
  </si>
  <si>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4"/>
  </si>
  <si>
    <t>年</t>
    <rPh sb="0" eb="1">
      <t>ネン</t>
    </rPh>
    <phoneticPr fontId="4"/>
  </si>
  <si>
    <t>月</t>
    <rPh sb="0" eb="1">
      <t>ガツ</t>
    </rPh>
    <phoneticPr fontId="4"/>
  </si>
  <si>
    <t>着工（購入）予定年月</t>
    <rPh sb="0" eb="2">
      <t>チャッコウ</t>
    </rPh>
    <rPh sb="3" eb="5">
      <t>コウニュウ</t>
    </rPh>
    <rPh sb="6" eb="8">
      <t>ヨテイ</t>
    </rPh>
    <rPh sb="8" eb="10">
      <t>ネンゲツ</t>
    </rPh>
    <phoneticPr fontId="4"/>
  </si>
  <si>
    <t>竣工（納品）予定年月</t>
    <rPh sb="0" eb="2">
      <t>シュンコウ</t>
    </rPh>
    <rPh sb="3" eb="5">
      <t>ノウヒン</t>
    </rPh>
    <rPh sb="6" eb="8">
      <t>ヨテイ</t>
    </rPh>
    <rPh sb="8" eb="10">
      <t>ネンゲツ</t>
    </rPh>
    <phoneticPr fontId="4"/>
  </si>
  <si>
    <t>利用開始予定年月</t>
    <rPh sb="0" eb="2">
      <t>リヨウ</t>
    </rPh>
    <rPh sb="2" eb="4">
      <t>カイシ</t>
    </rPh>
    <rPh sb="4" eb="6">
      <t>ヨテイ</t>
    </rPh>
    <rPh sb="6" eb="8">
      <t>ネンゲツ</t>
    </rPh>
    <phoneticPr fontId="4"/>
  </si>
  <si>
    <t>施工事業者等への支払予定年月</t>
    <rPh sb="0" eb="2">
      <t>セコウ</t>
    </rPh>
    <rPh sb="2" eb="5">
      <t>ジギョウシャ</t>
    </rPh>
    <rPh sb="5" eb="6">
      <t>トウ</t>
    </rPh>
    <rPh sb="8" eb="10">
      <t>シハラ</t>
    </rPh>
    <rPh sb="10" eb="12">
      <t>ヨテイ</t>
    </rPh>
    <rPh sb="12" eb="14">
      <t>ネンゲツ</t>
    </rPh>
    <phoneticPr fontId="4"/>
  </si>
  <si>
    <t>３．経費明細</t>
    <rPh sb="2" eb="4">
      <t>ケイヒ</t>
    </rPh>
    <rPh sb="4" eb="6">
      <t>メイサイ</t>
    </rPh>
    <phoneticPr fontId="4"/>
  </si>
  <si>
    <t>（単位：円）</t>
    <rPh sb="1" eb="3">
      <t>タンイ</t>
    </rPh>
    <rPh sb="4" eb="5">
      <t>エン</t>
    </rPh>
    <phoneticPr fontId="4"/>
  </si>
  <si>
    <r>
      <t>総事業費</t>
    </r>
    <r>
      <rPr>
        <sz val="8"/>
        <color rgb="FFFF0000"/>
        <rFont val="Yu Gothic"/>
        <family val="3"/>
        <charset val="128"/>
        <scheme val="minor"/>
      </rPr>
      <t>（税込）</t>
    </r>
  </si>
  <si>
    <r>
      <t>補助対象経費</t>
    </r>
    <r>
      <rPr>
        <sz val="8"/>
        <color rgb="FFFF0000"/>
        <rFont val="Yu Gothic"/>
        <family val="3"/>
        <charset val="128"/>
        <scheme val="minor"/>
      </rPr>
      <t>（税抜）</t>
    </r>
  </si>
  <si>
    <t>補助率</t>
    <rPh sb="0" eb="3">
      <t>ホジョリツ</t>
    </rPh>
    <phoneticPr fontId="4"/>
  </si>
  <si>
    <r>
      <t xml:space="preserve">申請額
</t>
    </r>
    <r>
      <rPr>
        <sz val="8"/>
        <color rgb="FFFF0000"/>
        <rFont val="Yu Gothic"/>
        <family val="3"/>
        <charset val="128"/>
        <scheme val="minor"/>
      </rPr>
      <t>（1000円未満端数切捨て）</t>
    </r>
    <phoneticPr fontId="4"/>
  </si>
  <si>
    <t>（A）</t>
  </si>
  <si>
    <t>（B）</t>
  </si>
  <si>
    <t>（C）</t>
  </si>
  <si>
    <t>（D）</t>
    <phoneticPr fontId="4"/>
  </si>
  <si>
    <t>（E）＝（B－C）×（D）</t>
    <phoneticPr fontId="4"/>
  </si>
  <si>
    <t>4／5</t>
    <phoneticPr fontId="4"/>
  </si>
  <si>
    <r>
      <t xml:space="preserve">補助対象経費
</t>
    </r>
    <r>
      <rPr>
        <sz val="8"/>
        <color rgb="FFFF0000"/>
        <rFont val="Yu Gothic"/>
        <family val="3"/>
        <charset val="128"/>
        <scheme val="minor"/>
      </rPr>
      <t>（税抜）</t>
    </r>
    <phoneticPr fontId="4"/>
  </si>
  <si>
    <r>
      <t xml:space="preserve">申請額
</t>
    </r>
    <r>
      <rPr>
        <sz val="8"/>
        <color rgb="FFFF0000"/>
        <rFont val="Yu Gothic"/>
        <family val="3"/>
        <charset val="128"/>
        <scheme val="minor"/>
      </rPr>
      <t>（1000円未満切捨て）</t>
    </r>
    <phoneticPr fontId="4"/>
  </si>
  <si>
    <t>(E)＝(B－C）×(D)</t>
    <phoneticPr fontId="4"/>
  </si>
  <si>
    <t>合計</t>
    <rPh sb="0" eb="2">
      <t>ゴウケイ</t>
    </rPh>
    <phoneticPr fontId="4"/>
  </si>
  <si>
    <t>-</t>
    <phoneticPr fontId="4"/>
  </si>
  <si>
    <t>実施設計</t>
    <rPh sb="0" eb="2">
      <t>ジッシ</t>
    </rPh>
    <rPh sb="2" eb="4">
      <t>セッケイ</t>
    </rPh>
    <phoneticPr fontId="4"/>
  </si>
  <si>
    <t>変更申請金額合計</t>
    <rPh sb="0" eb="2">
      <t>ヘンコウ</t>
    </rPh>
    <rPh sb="2" eb="4">
      <t>シンセイ</t>
    </rPh>
    <rPh sb="4" eb="6">
      <t>キンガク</t>
    </rPh>
    <rPh sb="6" eb="8">
      <t>ゴウケイ</t>
    </rPh>
    <phoneticPr fontId="4"/>
  </si>
  <si>
    <t>財団記入欄</t>
    <rPh sb="0" eb="5">
      <t>ザイダンキニュウラン</t>
    </rPh>
    <phoneticPr fontId="4"/>
  </si>
  <si>
    <r>
      <t>一般客室</t>
    </r>
    <r>
      <rPr>
        <vertAlign val="superscript"/>
        <sz val="11"/>
        <color theme="1"/>
        <rFont val="Yu Gothic"/>
        <family val="3"/>
        <charset val="128"/>
        <scheme val="minor"/>
      </rPr>
      <t>※</t>
    </r>
    <rPh sb="0" eb="2">
      <t>イッパン</t>
    </rPh>
    <rPh sb="2" eb="4">
      <t>キャクシツ</t>
    </rPh>
    <phoneticPr fontId="4"/>
  </si>
  <si>
    <t>9／10</t>
    <phoneticPr fontId="3"/>
  </si>
  <si>
    <t>3／4</t>
    <phoneticPr fontId="3"/>
  </si>
  <si>
    <t>※建築物バリアフリー条例に定める一般客室</t>
    <phoneticPr fontId="3"/>
  </si>
  <si>
    <t>区分</t>
    <rPh sb="0" eb="2">
      <t>クブン</t>
    </rPh>
    <phoneticPr fontId="3"/>
  </si>
  <si>
    <t>資金調達金額</t>
    <rPh sb="0" eb="4">
      <t>シキンチョウタツ</t>
    </rPh>
    <rPh sb="4" eb="6">
      <t>キンガク</t>
    </rPh>
    <phoneticPr fontId="3"/>
  </si>
  <si>
    <t>調達先（名称先）</t>
    <rPh sb="0" eb="3">
      <t>チョウタツサキ</t>
    </rPh>
    <rPh sb="4" eb="7">
      <t>メイショウサキ</t>
    </rPh>
    <phoneticPr fontId="3"/>
  </si>
  <si>
    <t>内訳</t>
    <rPh sb="0" eb="2">
      <t>ウチワケ</t>
    </rPh>
    <phoneticPr fontId="3"/>
  </si>
  <si>
    <t>自己資金</t>
    <rPh sb="0" eb="4">
      <t>ジコシキン</t>
    </rPh>
    <phoneticPr fontId="3"/>
  </si>
  <si>
    <t>銀行借入金</t>
    <rPh sb="0" eb="2">
      <t>ギンコウ</t>
    </rPh>
    <rPh sb="2" eb="4">
      <t>カリイレ</t>
    </rPh>
    <rPh sb="4" eb="5">
      <t>キン</t>
    </rPh>
    <phoneticPr fontId="3"/>
  </si>
  <si>
    <t>役員借入金</t>
    <rPh sb="0" eb="2">
      <t>ヤクイン</t>
    </rPh>
    <rPh sb="2" eb="5">
      <t>カリイレキン</t>
    </rPh>
    <phoneticPr fontId="3"/>
  </si>
  <si>
    <t>その他</t>
    <rPh sb="2" eb="3">
      <t>タ</t>
    </rPh>
    <phoneticPr fontId="3"/>
  </si>
  <si>
    <t>※１　補助金は補助事業完了検査終了後に交付されます。「資金調達内訳」には補助金が交付されるまでの間の資金調達方法について記入してください。なお、「資金調達内訳」に補助金を記載することはできません。</t>
    <phoneticPr fontId="3"/>
  </si>
  <si>
    <t>※２　「補助事業に要する経費の合計」と「資金調達金額の合計」とが一致するように記入してください。</t>
    <phoneticPr fontId="3"/>
  </si>
  <si>
    <t>※３　「進捗状況等」については、調達済、内諾済、折衝中など、資金調達の進捗状況等を記入して下さい。</t>
    <phoneticPr fontId="3"/>
  </si>
  <si>
    <t>他の補助金・寄付金等
その他の収入</t>
    <rPh sb="6" eb="9">
      <t>キフキン</t>
    </rPh>
    <rPh sb="9" eb="10">
      <t>ナド</t>
    </rPh>
    <rPh sb="13" eb="14">
      <t>タ</t>
    </rPh>
    <rPh sb="15" eb="17">
      <t>シュウニュウ</t>
    </rPh>
    <phoneticPr fontId="3"/>
  </si>
  <si>
    <r>
      <t>第５号様式　別紙１-２（</t>
    </r>
    <r>
      <rPr>
        <sz val="11"/>
        <color rgb="FFFF0000"/>
        <rFont val="Yu Gothic"/>
        <family val="3"/>
        <charset val="128"/>
        <scheme val="minor"/>
      </rPr>
      <t>施設整備・客室整備・実施設計・備品購入用</t>
    </r>
    <r>
      <rPr>
        <sz val="11"/>
        <color theme="1"/>
        <rFont val="Yu Gothic"/>
        <family val="3"/>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4"/>
  </si>
  <si>
    <r>
      <t>車椅子使用者用客室
(客室出入口有効幅</t>
    </r>
    <r>
      <rPr>
        <sz val="8"/>
        <color rgb="FFFF0000"/>
        <rFont val="Yu Gothic"/>
        <family val="3"/>
        <charset val="128"/>
        <scheme val="minor"/>
      </rPr>
      <t>90㎝未満</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1" eb="24">
      <t>センチミマン</t>
    </rPh>
    <phoneticPr fontId="4"/>
  </si>
  <si>
    <r>
      <t>車椅子使用者用客室
(客室出入口有効幅</t>
    </r>
    <r>
      <rPr>
        <sz val="8"/>
        <color rgb="FFFF0000"/>
        <rFont val="Yu Gothic"/>
        <family val="3"/>
        <charset val="128"/>
        <scheme val="minor"/>
      </rPr>
      <t>90㎝以上</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2" eb="24">
      <t>イジョウ</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</si>
  <si>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15㎡未満</t>
    </r>
    <r>
      <rPr>
        <sz val="8"/>
        <color theme="1"/>
        <rFont val="Yu Gothic"/>
        <family val="3"/>
        <charset val="128"/>
        <scheme val="minor"/>
      </rPr>
      <t>)</t>
    </r>
    <rPh sb="0" eb="2">
      <t>イッパン</t>
    </rPh>
    <rPh sb="2" eb="4">
      <t>キャクシツ</t>
    </rPh>
    <rPh sb="8" eb="11">
      <t>ヘイベイミマン</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</si>
  <si>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15㎡以上</t>
    </r>
    <r>
      <rPr>
        <sz val="8"/>
        <color theme="1"/>
        <rFont val="Yu Gothic"/>
        <family val="3"/>
        <charset val="128"/>
        <scheme val="minor"/>
      </rPr>
      <t>)</t>
    </r>
    <rPh sb="0" eb="2">
      <t>イッパン</t>
    </rPh>
    <rPh sb="2" eb="4">
      <t>キャクシツ</t>
    </rPh>
    <rPh sb="9" eb="11">
      <t>イジョウ</t>
    </rPh>
    <phoneticPr fontId="4"/>
  </si>
  <si>
    <r>
      <t>４．資金調達内訳</t>
    </r>
    <r>
      <rPr>
        <vertAlign val="superscript"/>
        <sz val="11"/>
        <color theme="1"/>
        <rFont val="Yu Gothic"/>
        <family val="3"/>
        <charset val="128"/>
        <scheme val="minor"/>
      </rPr>
      <t>※１</t>
    </r>
    <rPh sb="2" eb="6">
      <t>シキンチョウタツ</t>
    </rPh>
    <rPh sb="6" eb="8">
      <t>ウチワケ</t>
    </rPh>
    <phoneticPr fontId="3"/>
  </si>
  <si>
    <r>
      <t>進捗状況等</t>
    </r>
    <r>
      <rPr>
        <vertAlign val="superscript"/>
        <sz val="10"/>
        <color theme="1"/>
        <rFont val="Yu Gothic"/>
        <family val="3"/>
        <charset val="128"/>
        <scheme val="minor"/>
      </rPr>
      <t>※３</t>
    </r>
    <rPh sb="0" eb="2">
      <t>シンチョク</t>
    </rPh>
    <rPh sb="2" eb="4">
      <t>ジョウキョウ</t>
    </rPh>
    <rPh sb="4" eb="5">
      <t>ナド</t>
    </rPh>
    <phoneticPr fontId="3"/>
  </si>
  <si>
    <r>
      <t>合計</t>
    </r>
    <r>
      <rPr>
        <vertAlign val="superscript"/>
        <sz val="10"/>
        <color theme="1"/>
        <rFont val="Yu Gothic"/>
        <family val="3"/>
        <charset val="128"/>
        <scheme val="minor"/>
      </rPr>
      <t>※２</t>
    </r>
    <rPh sb="0" eb="2">
      <t>ゴウケイ</t>
    </rPh>
    <phoneticPr fontId="3"/>
  </si>
  <si>
    <t>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t>
  </si>
  <si>
    <t>変更なし</t>
    <phoneticPr fontId="3"/>
  </si>
  <si>
    <t>〇</t>
  </si>
  <si>
    <t>〇館内客室の内、40㎡を3室、また20㎡の8室を改修し40㎡4室として、32㎡の3室も48㎡2室として計9室（改修前14室）に、下記の設備を設け、車椅子使用者用客室として整備する。
・客室入口有効幅を75cmから90cmへ拡張する。(1室のみ85cm)・浴室等出入口有効幅も80cmとする。
・ベッドルーム及び浴室等に150cmの回転径のとれるスペースを確保する。
・スロープを設置し段差を解消する。・手すり、スイッチ等は基準に沿った位置に設置する。
〇館内客室の内、40㎡の3室に下記の改修を行い、一般客室として整備する。
・客室出入口扉の丁番を交換し、有効幅を75cmから80cmへ拡張する。・スロープを設置し段差を解消する。
・浴室等の出入口有効幅も75cm以上とし、客室内の通路も75cm以上の幅を確保する。(1室のみ70cm)</t>
    <phoneticPr fontId="3"/>
  </si>
  <si>
    <t>車椅子使用者用客室のうち、20㎡の８室の改修を４室に変更し、40㎡2部屋とし、合計7室（改修前10室）とする。</t>
    <phoneticPr fontId="3"/>
  </si>
  <si>
    <t>購入予定だった車椅子（品番を記入）が廃盤となったため、購入する車椅子を変更する（変更後品番を記入）</t>
    <rPh sb="0" eb="2">
      <t>コウニュウ</t>
    </rPh>
    <rPh sb="2" eb="4">
      <t>ヨテイ</t>
    </rPh>
    <rPh sb="7" eb="10">
      <t>クルマイス</t>
    </rPh>
    <rPh sb="11" eb="13">
      <t>ヒンバン</t>
    </rPh>
    <rPh sb="14" eb="16">
      <t>キニュウ</t>
    </rPh>
    <rPh sb="18" eb="20">
      <t>ハイバン</t>
    </rPh>
    <rPh sb="27" eb="29">
      <t>コウニュウ</t>
    </rPh>
    <rPh sb="31" eb="34">
      <t>クルマイス</t>
    </rPh>
    <rPh sb="35" eb="37">
      <t>ヘンコウ</t>
    </rPh>
    <rPh sb="40" eb="42">
      <t>ヘンコウ</t>
    </rPh>
    <rPh sb="42" eb="43">
      <t>ゴ</t>
    </rPh>
    <rPh sb="43" eb="45">
      <t>ヒンバン</t>
    </rPh>
    <rPh sb="46" eb="48">
      <t>キニュウ</t>
    </rPh>
    <phoneticPr fontId="4"/>
  </si>
  <si>
    <t>調達済</t>
    <rPh sb="0" eb="3">
      <t>チョウタツズ</t>
    </rPh>
    <phoneticPr fontId="3"/>
  </si>
  <si>
    <t>〇〇銀行</t>
    <rPh sb="2" eb="4">
      <t>ギンコウ</t>
    </rPh>
    <phoneticPr fontId="3"/>
  </si>
  <si>
    <t>内諾済</t>
    <rPh sb="0" eb="2">
      <t>ナイダク</t>
    </rPh>
    <rPh sb="2" eb="3">
      <t>スミ</t>
    </rPh>
    <phoneticPr fontId="3"/>
  </si>
  <si>
    <t>△△寄付金</t>
    <rPh sb="2" eb="5">
      <t>キフキン</t>
    </rPh>
    <phoneticPr fontId="3"/>
  </si>
  <si>
    <t>折衝中</t>
    <rPh sb="0" eb="3">
      <t>セッショウチュウ</t>
    </rPh>
    <phoneticPr fontId="3"/>
  </si>
  <si>
    <t>内諾済</t>
    <rPh sb="0" eb="2">
      <t>ナイダク</t>
    </rPh>
    <rPh sb="2" eb="3">
      <t>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</si>
</sst>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11"/>
      <color rgb="FFFF0000"/>
      <name val="Yu Gothic"/>
      <family val="3"/>
      <charset val="128"/>
      <scheme val="minor"/>
    </font>
    <font>
      <sz val="6"/>
      <name val="Yu Gothic"/>
      <family val="3"/>
      <charset val="128"/>
      <scheme val="minor"/>
    </font>
    <font>
      <sz val="6"/>
      <name val="Yu Gothic"/>
      <family val="2"/>
      <charset val="128"/>
      <scheme val="minor"/>
    </font>
    <font>
      <b/>
      <sz val="11"/>
      <color theme="0"/>
      <name val="Yu Gothic"/>
      <family val="3"/>
      <charset val="128"/>
      <scheme val="minor"/>
    </font>
    <font>
      <sz val="11"/>
      <name val="Yu Gothic"/>
      <family val="3"/>
      <charset val="128"/>
      <scheme val="minor"/>
    </font>
    <font>
      <sz val="11"/>
      <color theme="0"/>
      <name val="Yu Gothic"/>
      <family val="3"/>
      <charset val="128"/>
      <scheme val="minor"/>
    </font>
    <font>
      <vertAlign val="superscript"/>
      <sz val="11"/>
      <color theme="1"/>
      <name val="Yu Gothic"/>
      <family val="3"/>
      <charset val="128"/>
      <scheme val="minor"/>
    </font>
    <font>
      <sz val="8"/>
      <color theme="1"/>
      <name val="Yu Gothic"/>
      <family val="3"/>
      <charset val="128"/>
      <scheme val="minor"/>
    </font>
    <font>
      <sz val="10"/>
      <color theme="1"/>
      <name val="Yu Gothic"/>
      <family val="3"/>
      <charset val="128"/>
      <scheme val="minor"/>
    </font>
    <font>
      <sz val="8"/>
      <color rgb="FFFF0000"/>
      <name val="Yu Gothic"/>
      <family val="3"/>
      <charset val="128"/>
      <scheme val="minor"/>
    </font>
    <font>
      <vertAlign val="superscript"/>
      <sz val="8"/>
      <color theme="1"/>
      <name val="Yu Gothic"/>
      <family val="3"/>
      <charset val="128"/>
      <scheme val="minor"/>
    </font>
    <font>
      <sz val="11"/>
      <color theme="1"/>
      <name val="Yu Gothic"/>
      <family val="3"/>
      <charset val="128"/>
      <scheme val="minor"/>
    </font>
    <font>
      <sz val="9"/>
      <color theme="1"/>
      <name val="Yu Gothic"/>
      <family val="3"/>
      <charset val="128"/>
      <scheme val="minor"/>
    </font>
    <font>
      <sz val="10"/>
      <name val="Yu Gothic"/>
      <family val="3"/>
      <charset val="128"/>
      <scheme val="minor"/>
    </font>
    <font>
      <sz val="9"/>
      <name val="Yu Gothic"/>
      <family val="3"/>
      <charset val="128"/>
      <scheme val="minor"/>
    </font>
    <font>
      <vertAlign val="superscript"/>
      <sz val="10"/>
      <color theme="1"/>
      <name val="Yu Gothic"/>
      <family val="3"/>
      <charset val="128"/>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5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top/>
      <bottom style="hair">
        <color auto="1"/>
      </bottom>
      <diagonal/>
    </border>
    <border>
      <left/>
      <right/>
      <top/>
      <bottom style="hair">
        <color auto="1"/>
      </bottom>
      <diagonal/>
    </border>
    <border>
      <left/>
      <right style="thin">
        <color theme="0" tint="-0.499984740745262"/>
      </right>
      <top/>
      <bottom style="hair">
        <color auto="1"/>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bottom style="hair">
        <color theme="0" tint="-0.499984740745262"/>
      </bottom>
      <diagonal/>
    </border>
    <border>
      <left/>
      <right style="thin">
        <color theme="0" tint="-0.499984740745262"/>
      </right>
      <top/>
      <bottom style="hair">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style="hair">
        <color theme="0" tint="-0.499984740745262"/>
      </top>
      <bottom style="thin">
        <color theme="0" tint="-0.499984740745262"/>
      </bottom>
      <diagonal/>
    </border>
  </borders>
  <cellStyleXfs count="2">
    <xf numFmtId="0" fontId="0" fillId="0" borderId="0"/>
    <xf numFmtId="38" fontId="1" fillId="0" borderId="0" applyFont="0" applyFill="0" applyBorder="0" applyAlignment="0" applyProtection="0">
      <alignment vertical="center"/>
    </xf>
  </cellStyleXfs>
  <cellXfs count="217">
    <xf numFmtId="0" fontId="0" fillId="0" borderId="0" xfId="0"/>
    <xf numFmtId="0" fontId="6" fillId="0" borderId="4" xfId="0" applyFont="1" applyBorder="1" applyAlignment="1">
      <alignment horizontal="left" vertical="center"/>
    </xf>
    <xf numFmtId="0" fontId="7" fillId="0" borderId="2" xfId="0" applyFont="1" applyBorder="1" applyAlignment="1">
      <alignment horizontal="left" vertical="center"/>
    </xf>
    <xf numFmtId="0" fontId="6" fillId="0" borderId="2" xfId="0" applyFont="1" applyBorder="1" applyAlignment="1">
      <alignment horizontal="left" vertical="center"/>
    </xf>
    <xf numFmtId="38" fontId="9" fillId="0" borderId="0" xfId="1" applyFont="1" applyBorder="1" applyAlignment="1">
      <alignment horizontal="left"/>
    </xf>
    <xf numFmtId="38" fontId="6" fillId="0" borderId="4" xfId="1" applyFont="1" applyFill="1" applyBorder="1" applyAlignment="1">
      <alignment horizontal="left" vertical="center"/>
    </xf>
    <xf numFmtId="38" fontId="10" fillId="0" borderId="0" xfId="1" applyFont="1" applyBorder="1" applyAlignment="1">
      <alignment vertical="center" wrapText="1"/>
    </xf>
    <xf numFmtId="38" fontId="10" fillId="0" borderId="0" xfId="1" applyFont="1" applyBorder="1" applyAlignment="1">
      <alignment vertical="center"/>
    </xf>
    <xf numFmtId="0" fontId="6" fillId="0" borderId="0" xfId="0" applyFont="1" applyAlignment="1">
      <alignment vertical="center"/>
    </xf>
    <xf numFmtId="38" fontId="9" fillId="0" borderId="0" xfId="1" applyFont="1" applyBorder="1" applyAlignment="1">
      <alignment horizontal="center" vertical="center" wrapText="1"/>
    </xf>
    <xf numFmtId="38" fontId="6" fillId="0" borderId="8" xfId="1" applyFont="1" applyFill="1" applyBorder="1" applyAlignment="1">
      <alignment horizontal="left" vertical="center"/>
    </xf>
    <xf numFmtId="0" fontId="13" fillId="0" borderId="0" xfId="0" applyFont="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3" borderId="11" xfId="0" applyFont="1" applyFill="1" applyBorder="1" applyAlignment="1" applyProtection="1">
      <alignment vertical="center"/>
      <protection locked="0"/>
    </xf>
    <xf numFmtId="0" fontId="13" fillId="0" borderId="12"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vertical="center"/>
    </xf>
    <xf numFmtId="0" fontId="13" fillId="3" borderId="0" xfId="0" applyFont="1" applyFill="1" applyAlignment="1" applyProtection="1">
      <alignment vertical="center"/>
      <protection locked="0"/>
    </xf>
    <xf numFmtId="0" fontId="13" fillId="0" borderId="6" xfId="0" applyFont="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3" borderId="5" xfId="0" applyFont="1" applyFill="1" applyBorder="1" applyAlignment="1">
      <alignment vertical="center"/>
    </xf>
    <xf numFmtId="0" fontId="14" fillId="0" borderId="0" xfId="0" applyFont="1" applyAlignment="1">
      <alignment vertical="center"/>
    </xf>
    <xf numFmtId="0" fontId="13" fillId="3" borderId="0" xfId="0" applyFont="1" applyFill="1" applyAlignment="1">
      <alignment vertical="center"/>
    </xf>
    <xf numFmtId="0" fontId="13" fillId="3" borderId="5" xfId="0" applyFont="1" applyFill="1" applyBorder="1" applyAlignment="1" applyProtection="1">
      <alignment vertical="center"/>
      <protection locked="0"/>
    </xf>
    <xf numFmtId="38" fontId="13" fillId="0" borderId="0" xfId="1" applyFont="1">
      <alignment vertical="center"/>
    </xf>
    <xf numFmtId="38" fontId="13" fillId="0" borderId="0" xfId="1" applyFont="1" applyAlignment="1">
      <alignment horizontal="right" vertical="center"/>
    </xf>
    <xf numFmtId="38" fontId="7" fillId="0" borderId="0" xfId="1" applyFont="1">
      <alignment vertical="center"/>
    </xf>
    <xf numFmtId="38" fontId="7" fillId="0" borderId="0" xfId="1" applyFont="1" applyAlignment="1">
      <alignment horizontal="right" vertical="center"/>
    </xf>
    <xf numFmtId="38" fontId="13" fillId="0" borderId="0" xfId="1" applyFont="1" applyAlignment="1">
      <alignment vertical="center" wrapText="1"/>
    </xf>
    <xf numFmtId="38" fontId="13" fillId="0" borderId="0" xfId="1" applyFont="1" applyAlignment="1" applyProtection="1">
      <alignment vertical="center" wrapText="1"/>
    </xf>
    <xf numFmtId="38" fontId="13" fillId="0" borderId="0" xfId="1" applyFont="1" applyProtection="1">
      <alignment vertical="center"/>
    </xf>
    <xf numFmtId="38" fontId="13" fillId="0" borderId="0" xfId="1" applyFont="1" applyBorder="1">
      <alignment vertical="center"/>
    </xf>
    <xf numFmtId="38" fontId="13" fillId="0" borderId="0" xfId="1" applyFont="1" applyAlignment="1" applyProtection="1">
      <alignment horizontal="right" vertical="center"/>
    </xf>
    <xf numFmtId="38" fontId="9" fillId="0" borderId="0" xfId="1" applyFont="1">
      <alignment vertical="center"/>
    </xf>
    <xf numFmtId="38" fontId="13" fillId="0" borderId="0" xfId="1" applyFont="1" applyAlignment="1">
      <alignment vertical="center"/>
    </xf>
    <xf numFmtId="38" fontId="6" fillId="0" borderId="0" xfId="1" applyFont="1" applyBorder="1" applyAlignment="1">
      <alignment vertical="center"/>
    </xf>
    <xf numFmtId="38" fontId="15" fillId="0" borderId="0" xfId="1" applyFont="1" applyBorder="1" applyAlignment="1">
      <alignment horizontal="right" vertical="center"/>
    </xf>
    <xf numFmtId="38" fontId="6" fillId="0" borderId="0" xfId="1" applyFont="1" applyBorder="1" applyAlignment="1">
      <alignment horizontal="right" vertical="center"/>
    </xf>
    <xf numFmtId="38" fontId="16" fillId="0" borderId="0" xfId="1" applyFont="1" applyBorder="1" applyAlignment="1">
      <alignment horizontal="right" vertical="center"/>
    </xf>
    <xf numFmtId="38" fontId="10" fillId="0" borderId="50" xfId="1" applyFont="1" applyBorder="1" applyAlignment="1">
      <alignment horizontal="center" vertical="center"/>
    </xf>
    <xf numFmtId="38" fontId="13" fillId="0" borderId="0" xfId="1" applyFont="1" applyBorder="1" applyAlignment="1">
      <alignment horizontal="center" vertical="center" textRotation="255"/>
    </xf>
    <xf numFmtId="38" fontId="14" fillId="0" borderId="0" xfId="1" applyFont="1" applyBorder="1" applyAlignment="1">
      <alignment vertical="center"/>
    </xf>
    <xf numFmtId="38" fontId="14" fillId="0" borderId="0" xfId="1" applyFont="1" applyBorder="1" applyAlignment="1">
      <alignment horizontal="center" vertical="center"/>
    </xf>
    <xf numFmtId="38" fontId="13" fillId="0" borderId="42" xfId="1" applyFont="1" applyBorder="1" applyAlignment="1">
      <alignment vertical="center"/>
    </xf>
    <xf numFmtId="38" fontId="13" fillId="0" borderId="43" xfId="1" applyFont="1" applyBorder="1" applyAlignment="1">
      <alignment vertical="center"/>
    </xf>
    <xf numFmtId="38" fontId="13" fillId="0" borderId="44" xfId="1" applyFont="1" applyBorder="1" applyAlignment="1">
      <alignment vertical="center"/>
    </xf>
    <xf numFmtId="38" fontId="13" fillId="0" borderId="45" xfId="1" applyFont="1" applyBorder="1" applyAlignment="1">
      <alignment vertical="center"/>
    </xf>
    <xf numFmtId="38" fontId="13" fillId="0" borderId="0" xfId="1" applyFont="1" applyBorder="1" applyAlignment="1">
      <alignment vertical="center"/>
    </xf>
    <xf numFmtId="38" fontId="13" fillId="0" borderId="46" xfId="1" applyFont="1" applyBorder="1" applyAlignment="1">
      <alignment vertical="center"/>
    </xf>
    <xf numFmtId="38" fontId="13" fillId="0" borderId="47" xfId="1" applyFont="1" applyBorder="1" applyAlignment="1">
      <alignment vertical="center"/>
    </xf>
    <xf numFmtId="38" fontId="13" fillId="0" borderId="48" xfId="1" applyFont="1" applyBorder="1" applyAlignment="1">
      <alignment vertical="center"/>
    </xf>
    <xf numFmtId="38" fontId="13" fillId="0" borderId="49" xfId="1" applyFont="1" applyBorder="1" applyAlignment="1">
      <alignment vertical="center"/>
    </xf>
    <xf numFmtId="0" fontId="13" fillId="3" borderId="11" xfId="0" applyFont="1" applyFill="1" applyBorder="1" applyAlignment="1" applyProtection="1">
      <alignment horizontal="center" vertical="center"/>
      <protection locked="0"/>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13" fillId="0" borderId="0" xfId="0" applyFont="1" applyAlignment="1">
      <alignment horizontal="center" vertical="center"/>
    </xf>
    <xf numFmtId="0" fontId="14" fillId="3" borderId="1"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5" xfId="0" applyFont="1" applyFill="1" applyBorder="1" applyAlignment="1">
      <alignment horizontal="left" vertical="top" wrapText="1"/>
    </xf>
    <xf numFmtId="0" fontId="14" fillId="3" borderId="0" xfId="0" applyFont="1" applyFill="1" applyAlignment="1">
      <alignment horizontal="left" vertical="top" wrapText="1"/>
    </xf>
    <xf numFmtId="0" fontId="14" fillId="3" borderId="6"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9" xfId="0" applyFont="1" applyFill="1" applyBorder="1" applyAlignment="1">
      <alignment horizontal="left" vertical="top" wrapText="1"/>
    </xf>
    <xf numFmtId="0" fontId="13" fillId="3" borderId="1"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13" fillId="3" borderId="3"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top" wrapText="1"/>
      <protection locked="0"/>
    </xf>
    <xf numFmtId="0" fontId="13" fillId="3" borderId="0" xfId="0" applyFont="1" applyFill="1" applyAlignment="1" applyProtection="1">
      <alignment horizontal="left" vertical="top" wrapText="1"/>
      <protection locked="0"/>
    </xf>
    <xf numFmtId="0" fontId="13" fillId="3" borderId="6" xfId="0" applyFont="1" applyFill="1" applyBorder="1" applyAlignment="1" applyProtection="1">
      <alignment horizontal="left" vertical="top" wrapText="1"/>
      <protection locked="0"/>
    </xf>
    <xf numFmtId="0" fontId="13" fillId="3" borderId="7" xfId="0" applyFont="1" applyFill="1" applyBorder="1" applyAlignment="1" applyProtection="1">
      <alignment horizontal="left" vertical="top" wrapText="1"/>
      <protection locked="0"/>
    </xf>
    <xf numFmtId="0" fontId="13" fillId="3" borderId="8" xfId="0" applyFont="1" applyFill="1" applyBorder="1" applyAlignment="1" applyProtection="1">
      <alignment horizontal="left" vertical="top" wrapText="1"/>
      <protection locked="0"/>
    </xf>
    <xf numFmtId="0" fontId="13" fillId="3" borderId="9" xfId="0" applyFont="1" applyFill="1" applyBorder="1" applyAlignment="1" applyProtection="1">
      <alignment horizontal="left" vertical="top" wrapText="1"/>
      <protection locked="0"/>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5" xfId="0" applyFont="1" applyFill="1" applyBorder="1" applyAlignment="1">
      <alignment horizontal="left" vertical="center"/>
    </xf>
    <xf numFmtId="0" fontId="14" fillId="3" borderId="0" xfId="0" applyFont="1" applyFill="1" applyAlignment="1">
      <alignment horizontal="left" vertical="center"/>
    </xf>
    <xf numFmtId="0" fontId="14" fillId="3" borderId="6" xfId="0" applyFont="1" applyFill="1" applyBorder="1" applyAlignment="1">
      <alignment horizontal="left" vertical="center"/>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4" fillId="3" borderId="9" xfId="0" applyFont="1" applyFill="1" applyBorder="1" applyAlignment="1">
      <alignment horizontal="left" vertical="center"/>
    </xf>
    <xf numFmtId="0" fontId="13" fillId="3" borderId="53" xfId="0" applyFont="1" applyFill="1" applyBorder="1" applyAlignment="1" applyProtection="1">
      <alignment horizontal="center" vertical="center"/>
      <protection locked="0"/>
    </xf>
    <xf numFmtId="0" fontId="13" fillId="3" borderId="0" xfId="0" applyFont="1" applyFill="1" applyAlignment="1">
      <alignment horizontal="center" vertical="center"/>
    </xf>
    <xf numFmtId="0" fontId="13" fillId="3" borderId="0" xfId="0" applyFont="1" applyFill="1" applyAlignment="1" applyProtection="1">
      <alignment horizontal="center" vertical="center"/>
      <protection locked="0"/>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0" fillId="3" borderId="16"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38" fontId="5" fillId="2" borderId="1" xfId="1" applyFont="1" applyFill="1" applyBorder="1" applyAlignment="1">
      <alignment horizontal="left" vertical="center"/>
    </xf>
    <xf numFmtId="38" fontId="5" fillId="2" borderId="2" xfId="1" applyFont="1" applyFill="1" applyBorder="1" applyAlignment="1">
      <alignment horizontal="left" vertical="center"/>
    </xf>
    <xf numFmtId="38" fontId="5" fillId="2" borderId="3" xfId="1" applyFont="1" applyFill="1" applyBorder="1" applyAlignment="1">
      <alignment horizontal="left" vertical="center"/>
    </xf>
    <xf numFmtId="38" fontId="10" fillId="0" borderId="17" xfId="1" applyFont="1" applyBorder="1" applyAlignment="1">
      <alignment horizontal="center" vertical="center" wrapText="1"/>
    </xf>
    <xf numFmtId="38" fontId="10" fillId="0" borderId="18" xfId="1" applyFont="1" applyBorder="1" applyAlignment="1">
      <alignment horizontal="center" vertical="center" wrapText="1"/>
    </xf>
    <xf numFmtId="38" fontId="9" fillId="0" borderId="17" xfId="1" applyFont="1" applyBorder="1" applyAlignment="1">
      <alignment horizontal="center" vertical="center" wrapText="1"/>
    </xf>
    <xf numFmtId="38" fontId="10" fillId="0" borderId="17" xfId="1" applyFont="1" applyBorder="1" applyAlignment="1">
      <alignment horizontal="center" vertical="center"/>
    </xf>
    <xf numFmtId="38" fontId="10" fillId="0" borderId="18" xfId="1" applyFont="1" applyBorder="1" applyAlignment="1">
      <alignment horizontal="center" vertical="center"/>
    </xf>
    <xf numFmtId="38" fontId="13" fillId="3" borderId="17" xfId="1" applyFont="1" applyFill="1" applyBorder="1" applyAlignment="1" applyProtection="1">
      <alignment horizontal="center" vertical="center"/>
      <protection locked="0"/>
    </xf>
    <xf numFmtId="38" fontId="13" fillId="0" borderId="17" xfId="1" applyFont="1" applyBorder="1" applyAlignment="1">
      <alignment horizontal="center" vertical="center"/>
    </xf>
    <xf numFmtId="38" fontId="13" fillId="0" borderId="21" xfId="1" applyFont="1" applyBorder="1" applyAlignment="1">
      <alignment horizontal="center" vertical="center"/>
    </xf>
    <xf numFmtId="38" fontId="6" fillId="0" borderId="22" xfId="1" applyFont="1" applyBorder="1" applyAlignment="1" applyProtection="1">
      <alignment horizontal="center" vertical="center"/>
    </xf>
    <xf numFmtId="38" fontId="6" fillId="0" borderId="23" xfId="1" applyFont="1" applyBorder="1" applyAlignment="1" applyProtection="1">
      <alignment horizontal="center" vertical="center"/>
    </xf>
    <xf numFmtId="38" fontId="6" fillId="0" borderId="24" xfId="1" applyFont="1" applyBorder="1" applyAlignment="1" applyProtection="1">
      <alignment horizontal="center" vertical="center"/>
    </xf>
    <xf numFmtId="38" fontId="6" fillId="0" borderId="25" xfId="1" applyFont="1" applyBorder="1" applyAlignment="1" applyProtection="1">
      <alignment horizontal="center" vertical="center"/>
    </xf>
    <xf numFmtId="38" fontId="6" fillId="0" borderId="26" xfId="1" applyFont="1" applyBorder="1" applyAlignment="1" applyProtection="1">
      <alignment horizontal="center" vertical="center"/>
    </xf>
    <xf numFmtId="38" fontId="6" fillId="0" borderId="27" xfId="1" applyFont="1" applyBorder="1" applyAlignment="1" applyProtection="1">
      <alignment horizontal="center" vertical="center"/>
    </xf>
    <xf numFmtId="38" fontId="10" fillId="0" borderId="19" xfId="1" applyFont="1" applyBorder="1" applyAlignment="1">
      <alignment horizontal="center" vertical="center"/>
    </xf>
    <xf numFmtId="38" fontId="10" fillId="0" borderId="20" xfId="1" applyFont="1" applyBorder="1" applyAlignment="1">
      <alignment horizontal="center" vertical="center"/>
    </xf>
    <xf numFmtId="38" fontId="13" fillId="3" borderId="17" xfId="1" applyFont="1" applyFill="1" applyBorder="1" applyAlignment="1" applyProtection="1">
      <alignment horizontal="center" vertical="center"/>
    </xf>
    <xf numFmtId="38" fontId="6" fillId="0" borderId="22" xfId="1" applyFont="1" applyBorder="1" applyAlignment="1">
      <alignment horizontal="center" vertical="center"/>
    </xf>
    <xf numFmtId="38" fontId="6" fillId="0" borderId="23" xfId="1" applyFont="1" applyBorder="1" applyAlignment="1">
      <alignment horizontal="center" vertical="center"/>
    </xf>
    <xf numFmtId="38" fontId="6" fillId="0" borderId="24" xfId="1" applyFont="1" applyBorder="1" applyAlignment="1">
      <alignment horizontal="center" vertical="center"/>
    </xf>
    <xf numFmtId="38" fontId="6" fillId="0" borderId="25" xfId="1" applyFont="1" applyBorder="1" applyAlignment="1">
      <alignment horizontal="center" vertical="center"/>
    </xf>
    <xf numFmtId="38" fontId="6" fillId="0" borderId="26" xfId="1" applyFont="1" applyBorder="1" applyAlignment="1">
      <alignment horizontal="center" vertical="center"/>
    </xf>
    <xf numFmtId="38" fontId="6" fillId="0" borderId="27" xfId="1" applyFont="1" applyBorder="1" applyAlignment="1">
      <alignment horizontal="center" vertical="center"/>
    </xf>
    <xf numFmtId="38" fontId="9" fillId="0" borderId="1" xfId="1" applyFont="1" applyFill="1" applyBorder="1" applyAlignment="1">
      <alignment horizontal="center" vertical="center" wrapText="1"/>
    </xf>
    <xf numFmtId="38" fontId="9" fillId="0" borderId="2"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9" fillId="0" borderId="7" xfId="1" applyFont="1" applyFill="1" applyBorder="1" applyAlignment="1">
      <alignment horizontal="center" vertical="center" wrapText="1"/>
    </xf>
    <xf numFmtId="38" fontId="9" fillId="0" borderId="8" xfId="1" applyFont="1" applyFill="1" applyBorder="1" applyAlignment="1">
      <alignment horizontal="center" vertical="center" wrapText="1"/>
    </xf>
    <xf numFmtId="38" fontId="9" fillId="0" borderId="9" xfId="1" applyFont="1" applyFill="1" applyBorder="1" applyAlignment="1">
      <alignment horizontal="center" vertical="center" wrapText="1"/>
    </xf>
    <xf numFmtId="38" fontId="13" fillId="0" borderId="17" xfId="1" quotePrefix="1" applyFont="1" applyBorder="1" applyAlignment="1">
      <alignment horizontal="center" vertical="center"/>
    </xf>
    <xf numFmtId="38" fontId="13" fillId="0" borderId="18" xfId="1" applyFont="1" applyBorder="1" applyAlignment="1">
      <alignment horizontal="center" vertical="center"/>
    </xf>
    <xf numFmtId="38" fontId="13" fillId="0" borderId="1" xfId="1" applyFont="1" applyBorder="1" applyAlignment="1">
      <alignment horizontal="center" vertical="center"/>
    </xf>
    <xf numFmtId="38" fontId="6" fillId="0" borderId="5" xfId="1" applyFont="1" applyBorder="1" applyAlignment="1">
      <alignment horizontal="center" vertical="center"/>
    </xf>
    <xf numFmtId="38" fontId="6" fillId="0" borderId="0" xfId="1" applyFont="1" applyBorder="1" applyAlignment="1">
      <alignment horizontal="center" vertical="center"/>
    </xf>
    <xf numFmtId="38" fontId="6" fillId="0" borderId="6"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38" fontId="6" fillId="0" borderId="9" xfId="1" applyFont="1" applyBorder="1" applyAlignment="1">
      <alignment horizontal="center" vertical="center"/>
    </xf>
    <xf numFmtId="38" fontId="13" fillId="3" borderId="32" xfId="1" applyFont="1" applyFill="1" applyBorder="1" applyAlignment="1" applyProtection="1">
      <alignment horizontal="center" vertical="center"/>
    </xf>
    <xf numFmtId="38" fontId="6" fillId="0" borderId="1" xfId="1" applyFont="1" applyBorder="1" applyAlignment="1">
      <alignment horizontal="center" vertical="center"/>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33" xfId="1" applyFont="1" applyBorder="1" applyAlignment="1">
      <alignment horizontal="center" vertical="center"/>
    </xf>
    <xf numFmtId="38" fontId="6" fillId="0" borderId="13" xfId="1" applyFont="1" applyBorder="1" applyAlignment="1">
      <alignment horizontal="center" vertical="center"/>
    </xf>
    <xf numFmtId="38" fontId="6" fillId="0" borderId="34" xfId="1" applyFont="1" applyBorder="1" applyAlignment="1">
      <alignment horizontal="center" vertical="center"/>
    </xf>
    <xf numFmtId="38" fontId="13" fillId="3" borderId="1" xfId="1" applyFont="1" applyFill="1" applyBorder="1" applyAlignment="1" applyProtection="1">
      <alignment horizontal="center" vertical="center"/>
    </xf>
    <xf numFmtId="38" fontId="13" fillId="3" borderId="2" xfId="1" applyFont="1" applyFill="1" applyBorder="1" applyAlignment="1" applyProtection="1">
      <alignment horizontal="center" vertical="center"/>
    </xf>
    <xf numFmtId="38" fontId="13" fillId="3" borderId="28" xfId="1" applyFont="1" applyFill="1" applyBorder="1" applyAlignment="1" applyProtection="1">
      <alignment horizontal="center" vertical="center"/>
    </xf>
    <xf numFmtId="38" fontId="13" fillId="3" borderId="29" xfId="1" applyFont="1" applyFill="1" applyBorder="1" applyAlignment="1" applyProtection="1">
      <alignment horizontal="center" vertical="center"/>
    </xf>
    <xf numFmtId="38" fontId="13" fillId="3" borderId="3" xfId="1" applyFont="1" applyFill="1" applyBorder="1" applyAlignment="1" applyProtection="1">
      <alignment horizontal="center" vertical="center"/>
    </xf>
    <xf numFmtId="38" fontId="13" fillId="3" borderId="30" xfId="1" applyFont="1" applyFill="1" applyBorder="1" applyAlignment="1" applyProtection="1">
      <alignment horizontal="center" vertical="center"/>
    </xf>
    <xf numFmtId="38" fontId="6" fillId="0" borderId="17" xfId="1" applyFont="1" applyBorder="1" applyAlignment="1">
      <alignment horizontal="center" vertical="center"/>
    </xf>
    <xf numFmtId="38" fontId="13" fillId="3" borderId="19" xfId="1" applyFont="1" applyFill="1" applyBorder="1" applyAlignment="1" applyProtection="1">
      <alignment horizontal="center" vertical="center"/>
    </xf>
    <xf numFmtId="38" fontId="13" fillId="3" borderId="18" xfId="1" applyFont="1" applyFill="1" applyBorder="1" applyAlignment="1" applyProtection="1">
      <alignment horizontal="center" vertical="center"/>
    </xf>
    <xf numFmtId="38" fontId="9" fillId="0" borderId="1" xfId="1" applyFont="1" applyBorder="1" applyAlignment="1">
      <alignment horizontal="center" vertical="center" wrapText="1"/>
    </xf>
    <xf numFmtId="38" fontId="9" fillId="0" borderId="2" xfId="1" applyFont="1" applyBorder="1" applyAlignment="1">
      <alignment horizontal="center" vertical="center" wrapText="1"/>
    </xf>
    <xf numFmtId="38" fontId="9" fillId="0" borderId="3" xfId="1" applyFont="1" applyBorder="1" applyAlignment="1">
      <alignment horizontal="center" vertical="center" wrapText="1"/>
    </xf>
    <xf numFmtId="38" fontId="9" fillId="0" borderId="7" xfId="1" applyFont="1" applyBorder="1" applyAlignment="1">
      <alignment horizontal="center" vertical="center" wrapText="1"/>
    </xf>
    <xf numFmtId="38" fontId="9" fillId="0" borderId="8" xfId="1" applyFont="1" applyBorder="1" applyAlignment="1">
      <alignment horizontal="center" vertical="center" wrapText="1"/>
    </xf>
    <xf numFmtId="38" fontId="9" fillId="0" borderId="9" xfId="1" applyFont="1" applyBorder="1" applyAlignment="1">
      <alignment horizontal="center" vertical="center" wrapText="1"/>
    </xf>
    <xf numFmtId="38" fontId="6" fillId="0" borderId="18" xfId="1" applyFont="1" applyBorder="1" applyAlignment="1">
      <alignment horizontal="center" vertical="center"/>
    </xf>
    <xf numFmtId="38" fontId="9" fillId="0" borderId="18" xfId="1" applyFont="1" applyBorder="1" applyAlignment="1">
      <alignment horizontal="center" vertical="center" wrapText="1"/>
    </xf>
    <xf numFmtId="38" fontId="9" fillId="0" borderId="19" xfId="1" applyFont="1" applyBorder="1" applyAlignment="1">
      <alignment horizontal="center" vertical="center" wrapText="1"/>
    </xf>
    <xf numFmtId="38" fontId="13" fillId="0" borderId="18" xfId="1" applyFont="1" applyFill="1" applyBorder="1" applyAlignment="1">
      <alignment horizontal="center" vertical="center"/>
    </xf>
    <xf numFmtId="38" fontId="13" fillId="0" borderId="19" xfId="1" applyFont="1" applyFill="1" applyBorder="1" applyAlignment="1">
      <alignment horizontal="center" vertical="center"/>
    </xf>
    <xf numFmtId="38" fontId="13" fillId="0" borderId="19" xfId="1" applyFont="1" applyBorder="1" applyAlignment="1">
      <alignment horizontal="center" vertical="center"/>
    </xf>
    <xf numFmtId="38" fontId="13" fillId="0" borderId="7" xfId="1" applyFont="1" applyBorder="1" applyAlignment="1">
      <alignment horizontal="center" vertical="center"/>
    </xf>
    <xf numFmtId="38" fontId="6" fillId="4" borderId="35" xfId="1" applyFont="1" applyFill="1" applyBorder="1" applyAlignment="1" applyProtection="1">
      <alignment horizontal="center" vertical="center"/>
    </xf>
    <xf numFmtId="38" fontId="6" fillId="4" borderId="36" xfId="1" applyFont="1" applyFill="1" applyBorder="1" applyAlignment="1" applyProtection="1">
      <alignment horizontal="center" vertical="center"/>
    </xf>
    <xf numFmtId="38" fontId="6" fillId="4" borderId="37" xfId="1" applyFont="1" applyFill="1" applyBorder="1" applyAlignment="1" applyProtection="1">
      <alignment horizontal="center" vertical="center"/>
    </xf>
    <xf numFmtId="38" fontId="6" fillId="4" borderId="38" xfId="1" applyFont="1" applyFill="1" applyBorder="1" applyAlignment="1" applyProtection="1">
      <alignment horizontal="center" vertical="center"/>
    </xf>
    <xf numFmtId="38" fontId="6" fillId="4" borderId="39" xfId="1" applyFont="1" applyFill="1" applyBorder="1" applyAlignment="1" applyProtection="1">
      <alignment horizontal="center" vertical="center"/>
    </xf>
    <xf numFmtId="38" fontId="6" fillId="4" borderId="40" xfId="1" applyFont="1" applyFill="1" applyBorder="1" applyAlignment="1" applyProtection="1">
      <alignment horizontal="center" vertical="center"/>
    </xf>
    <xf numFmtId="38" fontId="13" fillId="3" borderId="31" xfId="1" applyFont="1" applyFill="1" applyBorder="1" applyAlignment="1" applyProtection="1">
      <alignment horizontal="center" vertical="center"/>
      <protection locked="0"/>
    </xf>
    <xf numFmtId="38" fontId="13" fillId="3" borderId="18" xfId="1" applyFont="1" applyFill="1" applyBorder="1" applyAlignment="1" applyProtection="1">
      <alignment horizontal="center" vertical="center"/>
      <protection locked="0"/>
    </xf>
    <xf numFmtId="38" fontId="13" fillId="0" borderId="22" xfId="1" applyFont="1" applyBorder="1" applyAlignment="1">
      <alignment horizontal="center" vertical="center"/>
    </xf>
    <xf numFmtId="38" fontId="13" fillId="0" borderId="23" xfId="1" applyFont="1" applyBorder="1" applyAlignment="1">
      <alignment horizontal="center" vertical="center"/>
    </xf>
    <xf numFmtId="38" fontId="13" fillId="0" borderId="24" xfId="1" applyFont="1" applyBorder="1" applyAlignment="1">
      <alignment horizontal="center" vertical="center"/>
    </xf>
    <xf numFmtId="38" fontId="13" fillId="0" borderId="25" xfId="1" applyFont="1" applyBorder="1" applyAlignment="1">
      <alignment horizontal="center" vertical="center"/>
    </xf>
    <xf numFmtId="38" fontId="13" fillId="0" borderId="26" xfId="1" applyFont="1" applyBorder="1" applyAlignment="1">
      <alignment horizontal="center" vertical="center"/>
    </xf>
    <xf numFmtId="38" fontId="13" fillId="0" borderId="27" xfId="1" applyFont="1" applyBorder="1" applyAlignment="1">
      <alignment horizontal="center" vertical="center"/>
    </xf>
    <xf numFmtId="38" fontId="10" fillId="0" borderId="50" xfId="1" applyFont="1" applyBorder="1" applyAlignment="1">
      <alignment horizontal="center" vertical="center"/>
    </xf>
    <xf numFmtId="38" fontId="10" fillId="3" borderId="50" xfId="1" applyFont="1" applyFill="1" applyBorder="1" applyAlignment="1">
      <alignment horizontal="center" vertical="center"/>
    </xf>
    <xf numFmtId="38" fontId="13" fillId="0" borderId="42" xfId="1" applyFont="1" applyBorder="1" applyAlignment="1">
      <alignment horizontal="center" vertical="center"/>
    </xf>
    <xf numFmtId="38" fontId="13" fillId="0" borderId="43" xfId="1" applyFont="1" applyBorder="1" applyAlignment="1">
      <alignment horizontal="center" vertical="center"/>
    </xf>
    <xf numFmtId="38" fontId="13" fillId="0" borderId="45" xfId="1" applyFont="1" applyBorder="1" applyAlignment="1">
      <alignment horizontal="center" vertical="center"/>
    </xf>
    <xf numFmtId="38" fontId="13" fillId="0" borderId="0" xfId="1" applyFont="1" applyBorder="1" applyAlignment="1">
      <alignment horizontal="center" vertical="center"/>
    </xf>
    <xf numFmtId="38" fontId="13" fillId="0" borderId="47" xfId="1" applyFont="1" applyBorder="1" applyAlignment="1">
      <alignment horizontal="center" vertical="center"/>
    </xf>
    <xf numFmtId="38" fontId="13" fillId="0" borderId="48" xfId="1" applyFont="1" applyBorder="1" applyAlignment="1">
      <alignment horizontal="center" vertical="center"/>
    </xf>
    <xf numFmtId="38" fontId="13" fillId="0" borderId="41" xfId="1" applyFont="1" applyBorder="1" applyAlignment="1">
      <alignment horizontal="center" vertical="center" shrinkToFit="1"/>
    </xf>
    <xf numFmtId="38" fontId="6" fillId="0" borderId="41" xfId="1" applyFont="1" applyBorder="1" applyAlignment="1">
      <alignment horizontal="center" vertical="center"/>
    </xf>
    <xf numFmtId="38" fontId="10" fillId="0" borderId="50" xfId="1" applyFont="1" applyBorder="1" applyAlignment="1">
      <alignment horizontal="center" vertical="center" textRotation="255"/>
    </xf>
    <xf numFmtId="38" fontId="10" fillId="3" borderId="51" xfId="1" applyFont="1" applyFill="1" applyBorder="1" applyAlignment="1">
      <alignment horizontal="center" vertical="center"/>
    </xf>
    <xf numFmtId="38" fontId="10" fillId="0" borderId="51" xfId="1" applyFont="1" applyBorder="1" applyAlignment="1">
      <alignment horizontal="center" vertical="center"/>
    </xf>
    <xf numFmtId="38" fontId="14" fillId="0" borderId="52" xfId="1" applyFont="1" applyBorder="1" applyAlignment="1">
      <alignment horizontal="left" vertical="center" wrapText="1"/>
    </xf>
    <xf numFmtId="0" fontId="0" fillId="3" borderId="0" xfId="0" applyFill="1" applyAlignment="1" applyProtection="1">
      <alignment horizontal="center" vertical="center"/>
      <protection locked="0"/>
    </xf>
    <xf numFmtId="0" fontId="0" fillId="0" borderId="0" xfId="0"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582C005E-A1F3-4E2C-A802-1D97BE7AEBA3}"/>
            </a:ext>
          </a:extLst>
        </xdr:cNvPr>
        <xdr:cNvSpPr txBox="1"/>
      </xdr:nvSpPr>
      <xdr:spPr>
        <a:xfrm>
          <a:off x="6600825" y="476250"/>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30</xdr:col>
      <xdr:colOff>52916</xdr:colOff>
      <xdr:row>79</xdr:row>
      <xdr:rowOff>57150</xdr:rowOff>
    </xdr:from>
    <xdr:to>
      <xdr:col>31</xdr:col>
      <xdr:colOff>161924</xdr:colOff>
      <xdr:row>99</xdr:row>
      <xdr:rowOff>123824</xdr:rowOff>
    </xdr:to>
    <xdr:sp macro="" textlink="">
      <xdr:nvSpPr>
        <xdr:cNvPr id="3" name="右中かっこ 2">
          <a:extLst>
            <a:ext uri="{FF2B5EF4-FFF2-40B4-BE49-F238E27FC236}">
              <a16:creationId xmlns:a16="http://schemas.microsoft.com/office/drawing/2014/main" id="{6A5DAB90-DCCD-4B71-960C-CA4041652C14}"/>
            </a:ext>
          </a:extLst>
        </xdr:cNvPr>
        <xdr:cNvSpPr/>
      </xdr:nvSpPr>
      <xdr:spPr>
        <a:xfrm>
          <a:off x="6053666" y="18430875"/>
          <a:ext cx="309033" cy="3200399"/>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165099</xdr:colOff>
      <xdr:row>86</xdr:row>
      <xdr:rowOff>26458</xdr:rowOff>
    </xdr:from>
    <xdr:ext cx="3852337" cy="1036694"/>
    <xdr:sp macro="" textlink="">
      <xdr:nvSpPr>
        <xdr:cNvPr id="4" name="テキスト ボックス 3">
          <a:extLst>
            <a:ext uri="{FF2B5EF4-FFF2-40B4-BE49-F238E27FC236}">
              <a16:creationId xmlns:a16="http://schemas.microsoft.com/office/drawing/2014/main" id="{DDB08349-204A-47AB-99F0-4D762DC11D7C}"/>
            </a:ext>
          </a:extLst>
        </xdr:cNvPr>
        <xdr:cNvSpPr txBox="1"/>
      </xdr:nvSpPr>
      <xdr:spPr>
        <a:xfrm>
          <a:off x="6365874" y="19466983"/>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cvbfs01\tcvbfs01_share\&#12452;&#12531;&#12501;&#12521;A\04%20&#23487;&#27850;&#26045;&#35373;&#12496;&#12522;&#12450;&#12501;&#12522;&#12540;&#21270;&#25903;&#25588;&#35036;&#21161;&#37329;\R5&#24180;&#24230;\&#35201;&#32177;&#12539;&#35201;&#38936;&#12539;&#27096;&#24335;&#12539;&#25163;&#24341;&#12365;\&#20316;&#26989;&#29992;\05_&#27096;&#24335;&#39006;\&#20316;&#25104;&#20013;\&#35211;&#26412;\(&#26696;)infra_R5_HBF_sample_1000miman.xlsx" TargetMode="External"/><Relationship Id="rId1" Type="http://schemas.openxmlformats.org/officeDocument/2006/relationships/externalLinkPath" Target="/&#12452;&#12531;&#12501;&#12521;A/04%20&#23487;&#27850;&#26045;&#35373;&#12496;&#12522;&#12450;&#12501;&#12522;&#12540;&#21270;&#25903;&#25588;&#35036;&#21161;&#37329;/R5&#24180;&#24230;/&#35201;&#32177;&#12539;&#35201;&#38936;&#12539;&#27096;&#24335;&#12539;&#25163;&#24341;&#12365;/&#20316;&#26989;&#29992;/05_&#27096;&#24335;&#39006;/&#20316;&#25104;&#20013;/&#35211;&#26412;/(&#26696;)infra_R5_HBF_sample_1000mim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1号様式）"/>
      <sheetName val="補助事業計画書（1号様式　別紙1-1"/>
      <sheetName val="補助事業計画書（1号様式　別紙1-2）"/>
      <sheetName val="補助事業計画書（その２）※移動等円滑化経路 "/>
      <sheetName val="補助事業計画書（その２）※宿泊者特定経路"/>
      <sheetName val="補助事業計画書（その３）※必要に応じて"/>
      <sheetName val="誓約書（2号様式）"/>
      <sheetName val="同意書（３号様式）"/>
      <sheetName val="補助事業変更・中止申請書（５号様式）"/>
      <sheetName val="補助事業変更計画書（５号様式　別紙１-１）"/>
      <sheetName val="補助事業計画書（５号様式　別紙１-２）"/>
      <sheetName val="実績報告書（８号様式）"/>
      <sheetName val="実績報告書（８号様式　別紙１-１）"/>
      <sheetName val="実績報告書（施設・客室整備・備品購入用）（８号式別紙１-２）"/>
    </sheetNames>
    <sheetDataSet>
      <sheetData sheetId="0">
        <row r="2">
          <cell r="V2">
            <v>2023</v>
          </cell>
        </row>
      </sheetData>
      <sheetData sheetId="1"/>
      <sheetData sheetId="2">
        <row r="19">
          <cell r="A19" t="str">
            <v>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v>
          </cell>
        </row>
        <row r="38">
          <cell r="A38" t="str">
            <v>・客室整備で改修を行った客室で利用することを想定し、シャワーチェア、移乗台(各12台)
・館内移動のため貸し出し用車椅子(３台)を購入する。</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45"/>
  <sheetViews>
    <sheetView tabSelected="1" view="pageBreakPreview" topLeftCell="A43" zoomScaleNormal="100" zoomScaleSheetLayoutView="100" workbookViewId="0">
      <selection activeCell="R57" sqref="R57:AD61"/>
    </sheetView>
  </sheetViews>
  <sheetFormatPr defaultColWidth="9" defaultRowHeight="18"/>
  <cols>
    <col min="1" max="2" width="2.58203125" style="11" customWidth="1"/>
    <col min="3" max="3" width="13.75" style="11" customWidth="1"/>
    <col min="4" max="42" width="2.58203125" style="11" customWidth="1"/>
    <col min="43" max="16384" width="9" style="11"/>
  </cols>
  <sheetData>
    <row r="1" spans="1:30">
      <c r="A1" s="11" t="s">
        <v>67</v>
      </c>
    </row>
    <row r="4" spans="1:30">
      <c r="A4" s="59" t="s">
        <v>0</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row>
    <row r="7" spans="1:30">
      <c r="A7" s="11" t="s">
        <v>1</v>
      </c>
    </row>
    <row r="8" spans="1:30">
      <c r="A8" s="11" t="s">
        <v>2</v>
      </c>
    </row>
    <row r="9" spans="1:30">
      <c r="A9" s="56" t="s">
        <v>3</v>
      </c>
      <c r="B9" s="57"/>
      <c r="C9" s="57"/>
      <c r="D9" s="57"/>
      <c r="E9" s="57"/>
      <c r="F9" s="57"/>
      <c r="G9" s="58"/>
    </row>
    <row r="10" spans="1:30">
      <c r="A10" s="1" t="s">
        <v>4</v>
      </c>
      <c r="B10" s="2"/>
      <c r="C10" s="2"/>
      <c r="D10" s="2"/>
      <c r="E10" s="2"/>
      <c r="F10" s="2"/>
      <c r="G10" s="2"/>
    </row>
    <row r="11" spans="1:30">
      <c r="A11" s="60" t="s">
        <v>75</v>
      </c>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2"/>
    </row>
    <row r="12" spans="1:30">
      <c r="A12" s="63"/>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5"/>
    </row>
    <row r="13" spans="1:30" ht="26.5" customHeight="1">
      <c r="A13" s="6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8"/>
    </row>
    <row r="14" spans="1:30">
      <c r="A14" s="1" t="s">
        <v>5</v>
      </c>
      <c r="B14" s="2"/>
      <c r="C14" s="2"/>
      <c r="D14" s="2"/>
      <c r="E14" s="2"/>
      <c r="F14" s="2"/>
      <c r="G14" s="2"/>
    </row>
    <row r="15" spans="1:30">
      <c r="A15" s="69" t="s">
        <v>76</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1"/>
    </row>
    <row r="16" spans="1:30">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4"/>
    </row>
    <row r="17" spans="1:30" ht="1.5" customHeight="1">
      <c r="A17" s="75"/>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7"/>
    </row>
    <row r="19" spans="1:30">
      <c r="A19" s="56" t="s">
        <v>6</v>
      </c>
      <c r="B19" s="57"/>
      <c r="C19" s="57"/>
      <c r="D19" s="57"/>
      <c r="E19" s="57"/>
      <c r="F19" s="57"/>
      <c r="G19" s="58"/>
    </row>
    <row r="20" spans="1:30">
      <c r="A20" s="1" t="s">
        <v>7</v>
      </c>
      <c r="B20" s="3"/>
      <c r="C20" s="3"/>
      <c r="D20" s="3"/>
      <c r="E20" s="3"/>
      <c r="F20" s="3"/>
      <c r="G20" s="3"/>
    </row>
    <row r="21" spans="1:30">
      <c r="A21" s="12" t="s">
        <v>8</v>
      </c>
      <c r="B21" s="13"/>
      <c r="C21" s="13"/>
      <c r="D21" s="13"/>
      <c r="E21" s="13"/>
      <c r="F21" s="13"/>
      <c r="G21" s="13"/>
      <c r="H21" s="13"/>
      <c r="I21" s="55">
        <v>9</v>
      </c>
      <c r="J21" s="55"/>
      <c r="K21" s="13" t="s">
        <v>9</v>
      </c>
      <c r="L21" s="13"/>
      <c r="M21" s="13"/>
      <c r="N21" s="13" t="s">
        <v>10</v>
      </c>
      <c r="O21" s="13"/>
      <c r="P21" s="13"/>
      <c r="Q21" s="13"/>
      <c r="R21" s="13"/>
      <c r="S21" s="13"/>
      <c r="T21" s="14"/>
      <c r="U21" s="13" t="s">
        <v>11</v>
      </c>
      <c r="V21" s="13"/>
      <c r="W21" s="13"/>
      <c r="X21" s="13"/>
      <c r="Y21" s="13"/>
      <c r="Z21" s="14" t="s">
        <v>77</v>
      </c>
      <c r="AA21" s="13" t="s">
        <v>12</v>
      </c>
      <c r="AB21" s="13"/>
      <c r="AC21" s="13"/>
      <c r="AD21" s="15"/>
    </row>
    <row r="22" spans="1:30" ht="18.75" customHeight="1">
      <c r="A22" s="16" t="s">
        <v>51</v>
      </c>
      <c r="B22" s="17"/>
      <c r="C22" s="17"/>
      <c r="D22" s="17"/>
      <c r="I22" s="96">
        <v>3</v>
      </c>
      <c r="J22" s="96"/>
      <c r="K22" s="17" t="s">
        <v>9</v>
      </c>
      <c r="M22" s="11" t="s">
        <v>13</v>
      </c>
      <c r="T22" s="18"/>
      <c r="U22" s="11" t="s">
        <v>14</v>
      </c>
      <c r="Z22" s="18"/>
      <c r="AA22" s="11" t="s">
        <v>15</v>
      </c>
      <c r="AD22" s="19"/>
    </row>
    <row r="23" spans="1:30">
      <c r="A23" s="87" t="s">
        <v>78</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9"/>
    </row>
    <row r="24" spans="1:30">
      <c r="A24" s="90"/>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2"/>
    </row>
    <row r="25" spans="1:30">
      <c r="A25" s="90"/>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2"/>
    </row>
    <row r="26" spans="1:30">
      <c r="A26" s="90"/>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2"/>
    </row>
    <row r="27" spans="1:30">
      <c r="A27" s="90"/>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2"/>
    </row>
    <row r="28" spans="1:30" ht="41.5" customHeight="1">
      <c r="A28" s="93"/>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5"/>
    </row>
    <row r="29" spans="1:30">
      <c r="A29" s="1" t="s">
        <v>16</v>
      </c>
      <c r="B29" s="3"/>
      <c r="C29" s="3"/>
      <c r="D29" s="3"/>
      <c r="E29" s="3"/>
      <c r="F29" s="3"/>
      <c r="G29" s="3"/>
    </row>
    <row r="30" spans="1:30">
      <c r="A30" s="12" t="s">
        <v>8</v>
      </c>
      <c r="B30" s="13"/>
      <c r="C30" s="13"/>
      <c r="D30" s="13"/>
      <c r="E30" s="13"/>
      <c r="F30" s="13"/>
      <c r="G30" s="13"/>
      <c r="H30" s="13"/>
      <c r="I30" s="55">
        <v>7</v>
      </c>
      <c r="J30" s="55"/>
      <c r="K30" s="13" t="s">
        <v>9</v>
      </c>
      <c r="L30" s="13"/>
      <c r="M30" s="13"/>
      <c r="N30" s="13" t="s">
        <v>10</v>
      </c>
      <c r="O30" s="13"/>
      <c r="P30" s="13"/>
      <c r="Q30" s="13"/>
      <c r="R30" s="13"/>
      <c r="S30" s="13"/>
      <c r="T30" s="14"/>
      <c r="U30" s="13" t="s">
        <v>11</v>
      </c>
      <c r="V30" s="13"/>
      <c r="W30" s="13"/>
      <c r="X30" s="13"/>
      <c r="Y30" s="13"/>
      <c r="Z30" s="14" t="s">
        <v>77</v>
      </c>
      <c r="AA30" s="13" t="s">
        <v>12</v>
      </c>
      <c r="AB30" s="13"/>
      <c r="AC30" s="13"/>
      <c r="AD30" s="15"/>
    </row>
    <row r="31" spans="1:30" ht="18.75" customHeight="1">
      <c r="A31" s="16" t="s">
        <v>51</v>
      </c>
      <c r="B31" s="17"/>
      <c r="C31" s="17"/>
      <c r="D31" s="17"/>
      <c r="I31" s="96">
        <v>3</v>
      </c>
      <c r="J31" s="96"/>
      <c r="K31" s="17" t="s">
        <v>9</v>
      </c>
      <c r="M31" s="11" t="s">
        <v>13</v>
      </c>
      <c r="T31" s="18" t="s">
        <v>77</v>
      </c>
      <c r="U31" s="11" t="s">
        <v>14</v>
      </c>
      <c r="Z31" s="18" t="s">
        <v>77</v>
      </c>
      <c r="AA31" s="11" t="s">
        <v>15</v>
      </c>
      <c r="AD31" s="19"/>
    </row>
    <row r="32" spans="1:30">
      <c r="A32" s="78" t="s">
        <v>79</v>
      </c>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80"/>
    </row>
    <row r="33" spans="1:30">
      <c r="A33" s="81"/>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3"/>
    </row>
    <row r="34" spans="1:30">
      <c r="A34" s="81"/>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3"/>
    </row>
    <row r="35" spans="1:30">
      <c r="A35" s="81"/>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3"/>
    </row>
    <row r="36" spans="1:30" ht="9.5" customHeight="1">
      <c r="A36" s="81"/>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3"/>
    </row>
    <row r="37" spans="1:30" hidden="1">
      <c r="A37" s="84"/>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6"/>
    </row>
    <row r="38" spans="1:30">
      <c r="A38" s="4" t="s">
        <v>17</v>
      </c>
    </row>
    <row r="40" spans="1:30">
      <c r="A40" s="56" t="s">
        <v>18</v>
      </c>
      <c r="B40" s="57"/>
      <c r="C40" s="57"/>
      <c r="D40" s="57"/>
      <c r="E40" s="57"/>
      <c r="F40" s="57"/>
      <c r="G40" s="58"/>
    </row>
    <row r="41" spans="1:30">
      <c r="A41" s="1" t="s">
        <v>7</v>
      </c>
      <c r="B41" s="3"/>
      <c r="C41" s="3"/>
      <c r="D41" s="3"/>
      <c r="E41" s="3"/>
      <c r="F41" s="3"/>
      <c r="G41" s="3"/>
    </row>
    <row r="42" spans="1:30">
      <c r="A42" s="20" t="s">
        <v>19</v>
      </c>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2"/>
    </row>
    <row r="43" spans="1:30">
      <c r="A43" s="23"/>
      <c r="B43" s="24" t="s">
        <v>20</v>
      </c>
      <c r="Q43" s="25" t="s">
        <v>77</v>
      </c>
      <c r="R43" s="24" t="s">
        <v>21</v>
      </c>
      <c r="AD43" s="19"/>
    </row>
    <row r="44" spans="1:30">
      <c r="A44" s="23"/>
      <c r="B44" s="24" t="s">
        <v>22</v>
      </c>
      <c r="AD44" s="19"/>
    </row>
    <row r="45" spans="1:30">
      <c r="A45" s="99" t="str">
        <f>'[1]補助事業計画書（1号様式　別紙1-2）'!$A$38</f>
        <v>・客室整備で改修を行った客室で利用することを想定し、シャワーチェア、移乗台(各12台)
・館内移動のため貸し出し用車椅子(３台)を購入する。</v>
      </c>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1"/>
    </row>
    <row r="46" spans="1:30">
      <c r="A46" s="102"/>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4"/>
    </row>
    <row r="47" spans="1:30">
      <c r="A47" s="105"/>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7"/>
    </row>
    <row r="48" spans="1:30">
      <c r="A48" s="1" t="s">
        <v>16</v>
      </c>
      <c r="B48" s="3"/>
      <c r="C48" s="3"/>
      <c r="D48" s="3"/>
      <c r="E48" s="3"/>
      <c r="F48" s="3"/>
      <c r="G48" s="3"/>
    </row>
    <row r="49" spans="1:30">
      <c r="A49" s="20" t="s">
        <v>19</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2"/>
    </row>
    <row r="50" spans="1:30">
      <c r="A50" s="26"/>
      <c r="B50" s="24" t="s">
        <v>20</v>
      </c>
      <c r="Q50" s="18" t="s">
        <v>77</v>
      </c>
      <c r="R50" s="24" t="s">
        <v>21</v>
      </c>
      <c r="AD50" s="19"/>
    </row>
    <row r="51" spans="1:30">
      <c r="A51" s="26"/>
      <c r="B51" s="24" t="s">
        <v>22</v>
      </c>
      <c r="AD51" s="19"/>
    </row>
    <row r="52" spans="1:30">
      <c r="A52" s="108" t="s">
        <v>80</v>
      </c>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10"/>
    </row>
    <row r="53" spans="1:30">
      <c r="A53" s="111"/>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3"/>
    </row>
    <row r="54" spans="1:30">
      <c r="A54" s="114"/>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6"/>
    </row>
    <row r="55" spans="1:30" ht="13.5" customHeight="1"/>
    <row r="56" spans="1:30">
      <c r="A56" s="11" t="s">
        <v>23</v>
      </c>
      <c r="R56" s="59" t="s">
        <v>7</v>
      </c>
      <c r="S56" s="59"/>
      <c r="T56" s="59"/>
      <c r="U56" s="59"/>
      <c r="V56" s="59"/>
      <c r="W56" s="59"/>
      <c r="Y56" s="59" t="s">
        <v>16</v>
      </c>
      <c r="Z56" s="59"/>
      <c r="AA56" s="59"/>
      <c r="AB56" s="59"/>
      <c r="AC56" s="59"/>
      <c r="AD56" s="59"/>
    </row>
    <row r="57" spans="1:30">
      <c r="B57" s="11" t="s">
        <v>24</v>
      </c>
      <c r="R57" s="215">
        <v>2024</v>
      </c>
      <c r="S57" s="215"/>
      <c r="T57" s="216" t="s">
        <v>25</v>
      </c>
      <c r="U57" s="215">
        <v>9</v>
      </c>
      <c r="V57" s="215"/>
      <c r="W57" s="216" t="s">
        <v>26</v>
      </c>
      <c r="Y57" s="97">
        <v>2024</v>
      </c>
      <c r="Z57" s="97"/>
      <c r="AA57" s="11" t="s">
        <v>25</v>
      </c>
      <c r="AB57" s="98">
        <v>11</v>
      </c>
      <c r="AC57" s="98"/>
      <c r="AD57" s="11" t="s">
        <v>26</v>
      </c>
    </row>
    <row r="58" spans="1:30">
      <c r="B58" s="11" t="s">
        <v>27</v>
      </c>
      <c r="R58" s="215">
        <v>2024</v>
      </c>
      <c r="S58" s="215"/>
      <c r="T58" s="216" t="s">
        <v>25</v>
      </c>
      <c r="U58" s="215">
        <v>10</v>
      </c>
      <c r="V58" s="215"/>
      <c r="W58" s="216" t="s">
        <v>26</v>
      </c>
      <c r="Y58" s="97">
        <v>2024</v>
      </c>
      <c r="Z58" s="97"/>
      <c r="AA58" s="11" t="s">
        <v>25</v>
      </c>
      <c r="AB58" s="98">
        <v>12</v>
      </c>
      <c r="AC58" s="98"/>
      <c r="AD58" s="11" t="s">
        <v>26</v>
      </c>
    </row>
    <row r="59" spans="1:30">
      <c r="B59" s="11" t="s">
        <v>28</v>
      </c>
      <c r="R59" s="215">
        <v>2024</v>
      </c>
      <c r="S59" s="215"/>
      <c r="T59" s="216" t="s">
        <v>25</v>
      </c>
      <c r="U59" s="215">
        <v>11</v>
      </c>
      <c r="V59" s="215"/>
      <c r="W59" s="216" t="s">
        <v>26</v>
      </c>
      <c r="Y59" s="97">
        <v>2025</v>
      </c>
      <c r="Z59" s="97"/>
      <c r="AA59" s="11" t="s">
        <v>25</v>
      </c>
      <c r="AB59" s="98">
        <v>1</v>
      </c>
      <c r="AC59" s="98"/>
      <c r="AD59" s="11" t="s">
        <v>26</v>
      </c>
    </row>
    <row r="60" spans="1:30">
      <c r="B60" s="11" t="s">
        <v>29</v>
      </c>
      <c r="R60" s="215">
        <v>2024</v>
      </c>
      <c r="S60" s="215"/>
      <c r="T60" s="216" t="s">
        <v>25</v>
      </c>
      <c r="U60" s="215">
        <v>12</v>
      </c>
      <c r="V60" s="215"/>
      <c r="W60" s="216" t="s">
        <v>26</v>
      </c>
      <c r="Y60" s="97">
        <v>2025</v>
      </c>
      <c r="Z60" s="97"/>
      <c r="AA60" s="11" t="s">
        <v>25</v>
      </c>
      <c r="AB60" s="98">
        <v>2</v>
      </c>
      <c r="AC60" s="98"/>
      <c r="AD60" s="11" t="s">
        <v>26</v>
      </c>
    </row>
    <row r="61" spans="1:30">
      <c r="B61" s="11" t="s">
        <v>30</v>
      </c>
      <c r="R61" s="215">
        <v>2025</v>
      </c>
      <c r="S61" s="215"/>
      <c r="T61" s="216" t="s">
        <v>25</v>
      </c>
      <c r="U61" s="215">
        <v>1</v>
      </c>
      <c r="V61" s="215"/>
      <c r="W61" s="216" t="s">
        <v>26</v>
      </c>
      <c r="Y61" s="97">
        <v>2025</v>
      </c>
      <c r="Z61" s="97"/>
      <c r="AA61" s="11" t="s">
        <v>25</v>
      </c>
      <c r="AB61" s="98">
        <v>3</v>
      </c>
      <c r="AC61" s="98"/>
      <c r="AD61" s="11" t="s">
        <v>26</v>
      </c>
    </row>
    <row r="62" spans="1:30" ht="16" customHeight="1"/>
    <row r="63" spans="1:30" s="27" customFormat="1">
      <c r="A63" s="27" t="s">
        <v>31</v>
      </c>
    </row>
    <row r="64" spans="1:30" s="27" customFormat="1">
      <c r="A64" s="117" t="s">
        <v>3</v>
      </c>
      <c r="B64" s="118"/>
      <c r="C64" s="118"/>
      <c r="D64" s="118"/>
      <c r="E64" s="118"/>
      <c r="F64" s="118"/>
      <c r="G64" s="119"/>
    </row>
    <row r="65" spans="1:44" s="27" customFormat="1">
      <c r="A65" s="5" t="s">
        <v>7</v>
      </c>
      <c r="B65" s="5"/>
      <c r="C65" s="5"/>
      <c r="D65" s="5"/>
      <c r="E65" s="5"/>
      <c r="F65" s="5"/>
      <c r="G65" s="5"/>
      <c r="AD65" s="28" t="s">
        <v>32</v>
      </c>
    </row>
    <row r="66" spans="1:44" s="27" customFormat="1" ht="18.75" customHeight="1">
      <c r="A66" s="120" t="s">
        <v>33</v>
      </c>
      <c r="B66" s="120"/>
      <c r="C66" s="120"/>
      <c r="D66" s="120"/>
      <c r="E66" s="120"/>
      <c r="F66" s="120"/>
      <c r="G66" s="120" t="s">
        <v>34</v>
      </c>
      <c r="H66" s="120"/>
      <c r="I66" s="120"/>
      <c r="J66" s="120"/>
      <c r="K66" s="120"/>
      <c r="L66" s="120"/>
      <c r="M66" s="120"/>
      <c r="N66" s="122" t="s">
        <v>66</v>
      </c>
      <c r="O66" s="120"/>
      <c r="P66" s="120"/>
      <c r="Q66" s="120"/>
      <c r="R66" s="120"/>
      <c r="S66" s="120"/>
      <c r="T66" s="123" t="s">
        <v>35</v>
      </c>
      <c r="U66" s="123"/>
      <c r="V66" s="123"/>
      <c r="W66" s="120" t="s">
        <v>36</v>
      </c>
      <c r="X66" s="120"/>
      <c r="Y66" s="120"/>
      <c r="Z66" s="120"/>
      <c r="AA66" s="120"/>
      <c r="AB66" s="120"/>
      <c r="AC66" s="120"/>
      <c r="AD66" s="120"/>
    </row>
    <row r="67" spans="1:44" s="27" customFormat="1">
      <c r="A67" s="121"/>
      <c r="B67" s="121"/>
      <c r="C67" s="121"/>
      <c r="D67" s="121"/>
      <c r="E67" s="121"/>
      <c r="F67" s="121"/>
      <c r="G67" s="121"/>
      <c r="H67" s="121"/>
      <c r="I67" s="121"/>
      <c r="J67" s="121"/>
      <c r="K67" s="121"/>
      <c r="L67" s="121"/>
      <c r="M67" s="121"/>
      <c r="N67" s="121"/>
      <c r="O67" s="121"/>
      <c r="P67" s="121"/>
      <c r="Q67" s="121"/>
      <c r="R67" s="121"/>
      <c r="S67" s="121"/>
      <c r="T67" s="124"/>
      <c r="U67" s="124"/>
      <c r="V67" s="124"/>
      <c r="W67" s="121"/>
      <c r="X67" s="121"/>
      <c r="Y67" s="121"/>
      <c r="Z67" s="121"/>
      <c r="AA67" s="121"/>
      <c r="AB67" s="121"/>
      <c r="AC67" s="121"/>
      <c r="AD67" s="121"/>
    </row>
    <row r="68" spans="1:44" s="27" customFormat="1" ht="18.5" thickBot="1">
      <c r="A68" s="134" t="s">
        <v>37</v>
      </c>
      <c r="B68" s="134"/>
      <c r="C68" s="134"/>
      <c r="D68" s="134"/>
      <c r="E68" s="134"/>
      <c r="F68" s="134"/>
      <c r="G68" s="134" t="s">
        <v>38</v>
      </c>
      <c r="H68" s="134"/>
      <c r="I68" s="134"/>
      <c r="J68" s="134"/>
      <c r="K68" s="134"/>
      <c r="L68" s="134"/>
      <c r="M68" s="134"/>
      <c r="N68" s="134" t="s">
        <v>39</v>
      </c>
      <c r="O68" s="134"/>
      <c r="P68" s="134"/>
      <c r="Q68" s="134"/>
      <c r="R68" s="134"/>
      <c r="S68" s="134"/>
      <c r="T68" s="134" t="s">
        <v>40</v>
      </c>
      <c r="U68" s="134"/>
      <c r="V68" s="134"/>
      <c r="W68" s="135" t="s">
        <v>41</v>
      </c>
      <c r="X68" s="135"/>
      <c r="Y68" s="135"/>
      <c r="Z68" s="135"/>
      <c r="AA68" s="135"/>
      <c r="AB68" s="135"/>
      <c r="AC68" s="135"/>
      <c r="AD68" s="135"/>
    </row>
    <row r="69" spans="1:44" s="27" customFormat="1" ht="12" customHeight="1" thickTop="1">
      <c r="A69" s="136">
        <v>22000000</v>
      </c>
      <c r="B69" s="136"/>
      <c r="C69" s="136"/>
      <c r="D69" s="136"/>
      <c r="E69" s="136"/>
      <c r="F69" s="136"/>
      <c r="G69" s="136">
        <v>20000000</v>
      </c>
      <c r="H69" s="136"/>
      <c r="I69" s="136"/>
      <c r="J69" s="136"/>
      <c r="K69" s="136"/>
      <c r="L69" s="136"/>
      <c r="M69" s="136"/>
      <c r="N69" s="136"/>
      <c r="O69" s="136"/>
      <c r="P69" s="136"/>
      <c r="Q69" s="136"/>
      <c r="R69" s="136"/>
      <c r="S69" s="136"/>
      <c r="T69" s="126" t="s">
        <v>42</v>
      </c>
      <c r="U69" s="126"/>
      <c r="V69" s="127"/>
      <c r="W69" s="137">
        <f>IF(ROUNDDOWN((G69-N69)*4/5,-3)&gt;60000000,60000000,ROUNDDOWN((G69-N69)*4/5,-3))</f>
        <v>16000000</v>
      </c>
      <c r="X69" s="138"/>
      <c r="Y69" s="138"/>
      <c r="Z69" s="138"/>
      <c r="AA69" s="138"/>
      <c r="AB69" s="138"/>
      <c r="AC69" s="138"/>
      <c r="AD69" s="139"/>
    </row>
    <row r="70" spans="1:44" s="27" customFormat="1" ht="12" customHeight="1" thickBot="1">
      <c r="A70" s="136"/>
      <c r="B70" s="136"/>
      <c r="C70" s="136"/>
      <c r="D70" s="136"/>
      <c r="E70" s="136"/>
      <c r="F70" s="136"/>
      <c r="G70" s="136"/>
      <c r="H70" s="136"/>
      <c r="I70" s="136"/>
      <c r="J70" s="136"/>
      <c r="K70" s="136"/>
      <c r="L70" s="136"/>
      <c r="M70" s="136"/>
      <c r="N70" s="136"/>
      <c r="O70" s="136"/>
      <c r="P70" s="136"/>
      <c r="Q70" s="136"/>
      <c r="R70" s="136"/>
      <c r="S70" s="136"/>
      <c r="T70" s="126"/>
      <c r="U70" s="126"/>
      <c r="V70" s="127"/>
      <c r="W70" s="140"/>
      <c r="X70" s="141"/>
      <c r="Y70" s="141"/>
      <c r="Z70" s="141"/>
      <c r="AA70" s="141"/>
      <c r="AB70" s="141"/>
      <c r="AC70" s="141"/>
      <c r="AD70" s="142"/>
    </row>
    <row r="71" spans="1:44" s="27" customFormat="1" ht="19" thickTop="1" thickBot="1">
      <c r="A71" s="5" t="s">
        <v>16</v>
      </c>
      <c r="B71" s="5"/>
      <c r="C71" s="5"/>
      <c r="D71" s="5"/>
      <c r="E71" s="5"/>
      <c r="F71" s="5"/>
      <c r="G71" s="5"/>
      <c r="W71" s="29"/>
      <c r="X71" s="29"/>
      <c r="Y71" s="29"/>
      <c r="Z71" s="29"/>
      <c r="AA71" s="29"/>
      <c r="AB71" s="29"/>
      <c r="AC71" s="29"/>
      <c r="AD71" s="30"/>
    </row>
    <row r="72" spans="1:44" s="27" customFormat="1" ht="12" customHeight="1" thickTop="1">
      <c r="A72" s="125">
        <v>22000000</v>
      </c>
      <c r="B72" s="125"/>
      <c r="C72" s="125"/>
      <c r="D72" s="125"/>
      <c r="E72" s="125"/>
      <c r="F72" s="125"/>
      <c r="G72" s="125">
        <v>20000000</v>
      </c>
      <c r="H72" s="125"/>
      <c r="I72" s="125"/>
      <c r="J72" s="125"/>
      <c r="K72" s="125"/>
      <c r="L72" s="125"/>
      <c r="M72" s="125"/>
      <c r="N72" s="125"/>
      <c r="O72" s="125"/>
      <c r="P72" s="125"/>
      <c r="Q72" s="125"/>
      <c r="R72" s="125"/>
      <c r="S72" s="125"/>
      <c r="T72" s="126" t="s">
        <v>42</v>
      </c>
      <c r="U72" s="126"/>
      <c r="V72" s="127"/>
      <c r="W72" s="128">
        <f>IF(ROUNDDOWN((G72-N72)*4/5,-3)&gt;60000000,60000000,ROUNDDOWN((G72-N72)*4/5,-3))</f>
        <v>16000000</v>
      </c>
      <c r="X72" s="129"/>
      <c r="Y72" s="129"/>
      <c r="Z72" s="129"/>
      <c r="AA72" s="129"/>
      <c r="AB72" s="129"/>
      <c r="AC72" s="129"/>
      <c r="AD72" s="130"/>
    </row>
    <row r="73" spans="1:44" s="27" customFormat="1" ht="12" customHeight="1" thickBot="1">
      <c r="A73" s="125"/>
      <c r="B73" s="125"/>
      <c r="C73" s="125"/>
      <c r="D73" s="125"/>
      <c r="E73" s="125"/>
      <c r="F73" s="125"/>
      <c r="G73" s="125"/>
      <c r="H73" s="125"/>
      <c r="I73" s="125"/>
      <c r="J73" s="125"/>
      <c r="K73" s="125"/>
      <c r="L73" s="125"/>
      <c r="M73" s="125"/>
      <c r="N73" s="125"/>
      <c r="O73" s="125"/>
      <c r="P73" s="125"/>
      <c r="Q73" s="125"/>
      <c r="R73" s="125"/>
      <c r="S73" s="125"/>
      <c r="T73" s="126"/>
      <c r="U73" s="126"/>
      <c r="V73" s="127"/>
      <c r="W73" s="131"/>
      <c r="X73" s="132"/>
      <c r="Y73" s="132"/>
      <c r="Z73" s="132"/>
      <c r="AA73" s="132"/>
      <c r="AB73" s="132"/>
      <c r="AC73" s="132"/>
      <c r="AD73" s="133"/>
    </row>
    <row r="74" spans="1:44" s="27" customFormat="1" ht="16" customHeight="1" thickTop="1"/>
    <row r="75" spans="1:44" s="27" customFormat="1" ht="18.75" customHeight="1">
      <c r="A75" s="117" t="s">
        <v>6</v>
      </c>
      <c r="B75" s="118"/>
      <c r="C75" s="118"/>
      <c r="D75" s="118"/>
      <c r="E75" s="118"/>
      <c r="F75" s="118"/>
      <c r="G75" s="119"/>
      <c r="X75" s="31"/>
      <c r="Y75" s="32"/>
      <c r="Z75" s="32"/>
      <c r="AA75" s="32"/>
      <c r="AB75" s="32"/>
      <c r="AC75" s="32"/>
      <c r="AD75" s="33"/>
      <c r="AF75" s="34"/>
      <c r="AG75" s="34"/>
      <c r="AH75" s="34"/>
      <c r="AI75" s="34"/>
      <c r="AJ75" s="34"/>
      <c r="AK75" s="34"/>
      <c r="AL75" s="34"/>
      <c r="AM75" s="34"/>
      <c r="AN75" s="34"/>
      <c r="AO75" s="34"/>
      <c r="AP75" s="34"/>
      <c r="AQ75" s="34"/>
      <c r="AR75" s="34"/>
    </row>
    <row r="76" spans="1:44" s="27" customFormat="1" ht="18.75" customHeight="1">
      <c r="A76" s="5" t="s">
        <v>7</v>
      </c>
      <c r="B76" s="5"/>
      <c r="C76" s="5"/>
      <c r="D76" s="5"/>
      <c r="E76" s="5"/>
      <c r="F76" s="5"/>
      <c r="G76" s="5"/>
      <c r="X76" s="31"/>
      <c r="Y76" s="32"/>
      <c r="Z76" s="32"/>
      <c r="AA76" s="32"/>
      <c r="AB76" s="32"/>
      <c r="AC76" s="32"/>
      <c r="AD76" s="35" t="s">
        <v>32</v>
      </c>
      <c r="AF76" s="34"/>
      <c r="AG76" s="34"/>
      <c r="AH76" s="34"/>
      <c r="AI76" s="34"/>
      <c r="AJ76" s="34"/>
      <c r="AK76" s="34"/>
      <c r="AL76" s="34"/>
      <c r="AM76" s="34"/>
      <c r="AN76" s="34"/>
      <c r="AO76" s="34"/>
      <c r="AP76" s="34"/>
      <c r="AQ76" s="34"/>
      <c r="AR76" s="34"/>
    </row>
    <row r="77" spans="1:44" s="27" customFormat="1" ht="18.75" customHeight="1">
      <c r="A77" s="126"/>
      <c r="B77" s="126"/>
      <c r="C77" s="126"/>
      <c r="D77" s="120" t="s">
        <v>33</v>
      </c>
      <c r="E77" s="120"/>
      <c r="F77" s="120"/>
      <c r="G77" s="120"/>
      <c r="H77" s="120"/>
      <c r="I77" s="120"/>
      <c r="J77" s="120" t="s">
        <v>43</v>
      </c>
      <c r="K77" s="120"/>
      <c r="L77" s="120"/>
      <c r="M77" s="120"/>
      <c r="N77" s="120"/>
      <c r="O77" s="120"/>
      <c r="P77" s="122" t="s">
        <v>66</v>
      </c>
      <c r="Q77" s="120"/>
      <c r="R77" s="120"/>
      <c r="S77" s="120"/>
      <c r="T77" s="120"/>
      <c r="U77" s="120"/>
      <c r="V77" s="123" t="s">
        <v>35</v>
      </c>
      <c r="W77" s="123"/>
      <c r="X77" s="123"/>
      <c r="Y77" s="120" t="s">
        <v>44</v>
      </c>
      <c r="Z77" s="120"/>
      <c r="AA77" s="120"/>
      <c r="AB77" s="120"/>
      <c r="AC77" s="120"/>
      <c r="AD77" s="120"/>
      <c r="AF77" s="34"/>
      <c r="AG77" s="34"/>
      <c r="AH77" s="34"/>
      <c r="AI77" s="34"/>
      <c r="AJ77" s="34"/>
      <c r="AK77" s="34"/>
      <c r="AL77" s="34"/>
      <c r="AM77" s="34"/>
      <c r="AN77" s="34"/>
      <c r="AO77" s="34"/>
      <c r="AP77" s="34"/>
      <c r="AQ77" s="34"/>
      <c r="AR77" s="34"/>
    </row>
    <row r="78" spans="1:44" s="27" customFormat="1" ht="18.75" customHeight="1">
      <c r="A78" s="126"/>
      <c r="B78" s="126"/>
      <c r="C78" s="126"/>
      <c r="D78" s="121"/>
      <c r="E78" s="121"/>
      <c r="F78" s="121"/>
      <c r="G78" s="121"/>
      <c r="H78" s="121"/>
      <c r="I78" s="121"/>
      <c r="J78" s="121"/>
      <c r="K78" s="121"/>
      <c r="L78" s="121"/>
      <c r="M78" s="121"/>
      <c r="N78" s="121"/>
      <c r="O78" s="121"/>
      <c r="P78" s="121"/>
      <c r="Q78" s="121"/>
      <c r="R78" s="121"/>
      <c r="S78" s="121"/>
      <c r="T78" s="121"/>
      <c r="U78" s="121"/>
      <c r="V78" s="124"/>
      <c r="W78" s="124"/>
      <c r="X78" s="124"/>
      <c r="Y78" s="121"/>
      <c r="Z78" s="121"/>
      <c r="AA78" s="121"/>
      <c r="AB78" s="121"/>
      <c r="AC78" s="121"/>
      <c r="AD78" s="121"/>
      <c r="AF78" s="34"/>
      <c r="AG78" s="34"/>
      <c r="AH78" s="34"/>
      <c r="AI78" s="6"/>
      <c r="AJ78" s="6"/>
      <c r="AK78" s="6"/>
      <c r="AL78" s="6"/>
      <c r="AM78" s="6"/>
      <c r="AN78" s="34"/>
      <c r="AO78" s="34"/>
      <c r="AP78" s="34"/>
      <c r="AQ78" s="34"/>
      <c r="AR78" s="34"/>
    </row>
    <row r="79" spans="1:44" s="27" customFormat="1">
      <c r="A79" s="126"/>
      <c r="B79" s="126"/>
      <c r="C79" s="126"/>
      <c r="D79" s="135" t="s">
        <v>37</v>
      </c>
      <c r="E79" s="135"/>
      <c r="F79" s="135"/>
      <c r="G79" s="135"/>
      <c r="H79" s="135"/>
      <c r="I79" s="135"/>
      <c r="J79" s="135" t="s">
        <v>38</v>
      </c>
      <c r="K79" s="135"/>
      <c r="L79" s="135"/>
      <c r="M79" s="135"/>
      <c r="N79" s="135"/>
      <c r="O79" s="135"/>
      <c r="P79" s="135" t="s">
        <v>39</v>
      </c>
      <c r="Q79" s="135"/>
      <c r="R79" s="135"/>
      <c r="S79" s="135"/>
      <c r="T79" s="135"/>
      <c r="U79" s="135"/>
      <c r="V79" s="134" t="s">
        <v>40</v>
      </c>
      <c r="W79" s="134"/>
      <c r="X79" s="134"/>
      <c r="Y79" s="135" t="s">
        <v>45</v>
      </c>
      <c r="Z79" s="135"/>
      <c r="AA79" s="135"/>
      <c r="AB79" s="135"/>
      <c r="AC79" s="135"/>
      <c r="AD79" s="135"/>
      <c r="AE79" s="7"/>
      <c r="AF79" s="7"/>
      <c r="AG79" s="34"/>
      <c r="AH79" s="34"/>
      <c r="AI79" s="6"/>
      <c r="AJ79" s="6"/>
      <c r="AK79" s="6"/>
      <c r="AL79" s="6"/>
      <c r="AM79" s="6"/>
      <c r="AN79" s="34"/>
      <c r="AO79" s="34"/>
      <c r="AP79" s="34"/>
      <c r="AQ79" s="34"/>
      <c r="AR79" s="34"/>
    </row>
    <row r="80" spans="1:44" s="27" customFormat="1" ht="12" customHeight="1">
      <c r="A80" s="143" t="s">
        <v>68</v>
      </c>
      <c r="B80" s="144"/>
      <c r="C80" s="145"/>
      <c r="D80" s="165"/>
      <c r="E80" s="166"/>
      <c r="F80" s="166"/>
      <c r="G80" s="166"/>
      <c r="H80" s="166"/>
      <c r="I80" s="166"/>
      <c r="J80" s="165"/>
      <c r="K80" s="166"/>
      <c r="L80" s="166"/>
      <c r="M80" s="166"/>
      <c r="N80" s="166"/>
      <c r="O80" s="169"/>
      <c r="P80" s="166"/>
      <c r="Q80" s="166"/>
      <c r="R80" s="166"/>
      <c r="S80" s="166"/>
      <c r="T80" s="166"/>
      <c r="U80" s="169"/>
      <c r="V80" s="126" t="s">
        <v>42</v>
      </c>
      <c r="W80" s="126"/>
      <c r="X80" s="127"/>
      <c r="Y80" s="171">
        <f>IF(ROUNDDOWN((J80-P80)*4/5,-3)&gt;84000000,84000000,ROUNDDOWN((J80-P80)*4/5,-3))</f>
        <v>0</v>
      </c>
      <c r="Z80" s="171"/>
      <c r="AA80" s="171"/>
      <c r="AB80" s="171"/>
      <c r="AC80" s="171"/>
      <c r="AD80" s="171"/>
      <c r="AE80" s="7"/>
      <c r="AF80" s="34"/>
      <c r="AG80" s="34"/>
      <c r="AH80" s="6"/>
      <c r="AI80" s="6"/>
      <c r="AJ80" s="6"/>
      <c r="AK80" s="6"/>
      <c r="AL80" s="6"/>
      <c r="AM80" s="34"/>
      <c r="AN80" s="34"/>
      <c r="AO80" s="34"/>
      <c r="AP80" s="34"/>
      <c r="AQ80" s="34"/>
    </row>
    <row r="81" spans="1:44" s="27" customFormat="1" ht="12" customHeight="1">
      <c r="A81" s="146"/>
      <c r="B81" s="147"/>
      <c r="C81" s="148"/>
      <c r="D81" s="167"/>
      <c r="E81" s="168"/>
      <c r="F81" s="168"/>
      <c r="G81" s="168"/>
      <c r="H81" s="168"/>
      <c r="I81" s="168"/>
      <c r="J81" s="167"/>
      <c r="K81" s="168"/>
      <c r="L81" s="168"/>
      <c r="M81" s="168"/>
      <c r="N81" s="168"/>
      <c r="O81" s="170"/>
      <c r="P81" s="168"/>
      <c r="Q81" s="168"/>
      <c r="R81" s="168"/>
      <c r="S81" s="168"/>
      <c r="T81" s="168"/>
      <c r="U81" s="170"/>
      <c r="V81" s="150"/>
      <c r="W81" s="150"/>
      <c r="X81" s="151"/>
      <c r="Y81" s="171"/>
      <c r="Z81" s="171"/>
      <c r="AA81" s="171"/>
      <c r="AB81" s="171"/>
      <c r="AC81" s="171"/>
      <c r="AD81" s="171"/>
      <c r="AE81" s="8"/>
      <c r="AF81" s="34"/>
      <c r="AG81" s="34"/>
      <c r="AH81" s="7"/>
      <c r="AI81" s="7"/>
      <c r="AJ81" s="7"/>
      <c r="AK81" s="7"/>
      <c r="AL81" s="7"/>
      <c r="AM81" s="34"/>
      <c r="AN81" s="34"/>
      <c r="AO81" s="34"/>
      <c r="AP81" s="34"/>
      <c r="AQ81" s="34"/>
    </row>
    <row r="82" spans="1:44" s="27" customFormat="1" ht="12" customHeight="1">
      <c r="A82" s="143" t="s">
        <v>69</v>
      </c>
      <c r="B82" s="144"/>
      <c r="C82" s="145"/>
      <c r="D82" s="172">
        <v>110000000</v>
      </c>
      <c r="E82" s="172"/>
      <c r="F82" s="172"/>
      <c r="G82" s="172"/>
      <c r="H82" s="172"/>
      <c r="I82" s="172"/>
      <c r="J82" s="172">
        <v>100000000</v>
      </c>
      <c r="K82" s="172"/>
      <c r="L82" s="172"/>
      <c r="M82" s="172"/>
      <c r="N82" s="172"/>
      <c r="O82" s="172"/>
      <c r="P82" s="172"/>
      <c r="Q82" s="172"/>
      <c r="R82" s="172"/>
      <c r="S82" s="172"/>
      <c r="T82" s="172"/>
      <c r="U82" s="172"/>
      <c r="V82" s="149" t="s">
        <v>52</v>
      </c>
      <c r="W82" s="126"/>
      <c r="X82" s="127"/>
      <c r="Y82" s="152">
        <f>IF(ROUNDDOWN((J82-P82)*9/10,-3)&gt;96000000,96000000,ROUNDDOWN((J82-P82)*9/10,-3))</f>
        <v>90000000</v>
      </c>
      <c r="Z82" s="153"/>
      <c r="AA82" s="153"/>
      <c r="AB82" s="153"/>
      <c r="AC82" s="153"/>
      <c r="AD82" s="154"/>
      <c r="AE82" s="8"/>
      <c r="AF82" s="34"/>
      <c r="AG82" s="34"/>
      <c r="AH82" s="7"/>
      <c r="AI82" s="7"/>
      <c r="AJ82" s="7"/>
      <c r="AK82" s="7"/>
      <c r="AL82" s="7"/>
      <c r="AM82" s="34"/>
      <c r="AN82" s="34"/>
      <c r="AO82" s="34"/>
      <c r="AP82" s="34"/>
      <c r="AQ82" s="34"/>
    </row>
    <row r="83" spans="1:44" s="27" customFormat="1" ht="12" customHeight="1">
      <c r="A83" s="146"/>
      <c r="B83" s="147"/>
      <c r="C83" s="148"/>
      <c r="D83" s="173"/>
      <c r="E83" s="173"/>
      <c r="F83" s="173"/>
      <c r="G83" s="173"/>
      <c r="H83" s="173"/>
      <c r="I83" s="173"/>
      <c r="J83" s="173"/>
      <c r="K83" s="173"/>
      <c r="L83" s="173"/>
      <c r="M83" s="173"/>
      <c r="N83" s="173"/>
      <c r="O83" s="173"/>
      <c r="P83" s="173"/>
      <c r="Q83" s="173"/>
      <c r="R83" s="173"/>
      <c r="S83" s="173"/>
      <c r="T83" s="173"/>
      <c r="U83" s="173"/>
      <c r="V83" s="150"/>
      <c r="W83" s="150"/>
      <c r="X83" s="151"/>
      <c r="Y83" s="155"/>
      <c r="Z83" s="156"/>
      <c r="AA83" s="156"/>
      <c r="AB83" s="156"/>
      <c r="AC83" s="156"/>
      <c r="AD83" s="157"/>
      <c r="AE83" s="8"/>
      <c r="AF83" s="34"/>
      <c r="AG83" s="34"/>
      <c r="AH83" s="7"/>
      <c r="AI83" s="7"/>
      <c r="AJ83" s="7"/>
      <c r="AK83" s="7"/>
      <c r="AL83" s="7"/>
      <c r="AM83" s="34"/>
      <c r="AN83" s="34"/>
      <c r="AO83" s="34"/>
      <c r="AP83" s="34"/>
      <c r="AQ83" s="34"/>
    </row>
    <row r="84" spans="1:44" s="27" customFormat="1" ht="12" customHeight="1">
      <c r="A84" s="174" t="s">
        <v>70</v>
      </c>
      <c r="B84" s="175"/>
      <c r="C84" s="176"/>
      <c r="D84" s="136">
        <v>550000</v>
      </c>
      <c r="E84" s="136"/>
      <c r="F84" s="136"/>
      <c r="G84" s="136"/>
      <c r="H84" s="136"/>
      <c r="I84" s="136"/>
      <c r="J84" s="136">
        <v>500000</v>
      </c>
      <c r="K84" s="136"/>
      <c r="L84" s="136"/>
      <c r="M84" s="136"/>
      <c r="N84" s="136"/>
      <c r="O84" s="136"/>
      <c r="P84" s="136"/>
      <c r="Q84" s="136"/>
      <c r="R84" s="136"/>
      <c r="S84" s="136"/>
      <c r="T84" s="136"/>
      <c r="U84" s="136"/>
      <c r="V84" s="149" t="s">
        <v>53</v>
      </c>
      <c r="W84" s="126"/>
      <c r="X84" s="127"/>
      <c r="Y84" s="159">
        <f>IF(ROUNDDOWN((J84-P84)*3/4,-3)&gt;80000000,80000000,ROUNDDOWN((J84-P84)*3/4,-3))</f>
        <v>375000</v>
      </c>
      <c r="Z84" s="160"/>
      <c r="AA84" s="160"/>
      <c r="AB84" s="160"/>
      <c r="AC84" s="160"/>
      <c r="AD84" s="161"/>
      <c r="AE84" s="8"/>
      <c r="AF84" s="34"/>
      <c r="AG84" s="34"/>
      <c r="AH84" s="34"/>
      <c r="AI84" s="34"/>
      <c r="AJ84" s="34"/>
      <c r="AK84" s="34"/>
      <c r="AL84" s="34"/>
      <c r="AM84" s="34"/>
      <c r="AN84" s="34"/>
      <c r="AO84" s="34"/>
      <c r="AP84" s="34"/>
      <c r="AQ84" s="34"/>
    </row>
    <row r="85" spans="1:44" s="27" customFormat="1" ht="12" customHeight="1">
      <c r="A85" s="177"/>
      <c r="B85" s="178"/>
      <c r="C85" s="179"/>
      <c r="D85" s="158"/>
      <c r="E85" s="158"/>
      <c r="F85" s="158"/>
      <c r="G85" s="158"/>
      <c r="H85" s="158"/>
      <c r="I85" s="158"/>
      <c r="J85" s="158"/>
      <c r="K85" s="158"/>
      <c r="L85" s="158"/>
      <c r="M85" s="158"/>
      <c r="N85" s="158"/>
      <c r="O85" s="158"/>
      <c r="P85" s="158"/>
      <c r="Q85" s="158"/>
      <c r="R85" s="158"/>
      <c r="S85" s="158"/>
      <c r="T85" s="158"/>
      <c r="U85" s="158"/>
      <c r="V85" s="150"/>
      <c r="W85" s="150"/>
      <c r="X85" s="151"/>
      <c r="Y85" s="162"/>
      <c r="Z85" s="163"/>
      <c r="AA85" s="163"/>
      <c r="AB85" s="163"/>
      <c r="AC85" s="163"/>
      <c r="AD85" s="164"/>
      <c r="AE85" s="8"/>
      <c r="AF85" s="34"/>
      <c r="AG85" s="34"/>
      <c r="AH85" s="34"/>
      <c r="AI85" s="34"/>
      <c r="AJ85" s="34"/>
      <c r="AK85" s="34"/>
      <c r="AL85" s="34"/>
      <c r="AM85" s="34"/>
      <c r="AN85" s="34"/>
      <c r="AO85" s="34"/>
      <c r="AP85" s="34"/>
      <c r="AQ85" s="34"/>
    </row>
    <row r="86" spans="1:44" s="27" customFormat="1" ht="12" customHeight="1">
      <c r="A86" s="174" t="s">
        <v>71</v>
      </c>
      <c r="B86" s="175"/>
      <c r="C86" s="176"/>
      <c r="D86" s="172">
        <v>11000000</v>
      </c>
      <c r="E86" s="172"/>
      <c r="F86" s="172"/>
      <c r="G86" s="172"/>
      <c r="H86" s="172"/>
      <c r="I86" s="172"/>
      <c r="J86" s="172">
        <v>10000000</v>
      </c>
      <c r="K86" s="172"/>
      <c r="L86" s="172"/>
      <c r="M86" s="172"/>
      <c r="N86" s="172"/>
      <c r="O86" s="172"/>
      <c r="P86" s="172"/>
      <c r="Q86" s="172"/>
      <c r="R86" s="172"/>
      <c r="S86" s="172"/>
      <c r="T86" s="172"/>
      <c r="U86" s="172"/>
      <c r="V86" s="126" t="s">
        <v>42</v>
      </c>
      <c r="W86" s="126"/>
      <c r="X86" s="127"/>
      <c r="Y86" s="171">
        <f>IF(ROUNDDOWN((J86-P86)*4/5,-3)&gt;84000000,84000000,ROUNDDOWN((J86-P86)*4/5,-3))</f>
        <v>8000000</v>
      </c>
      <c r="Z86" s="171"/>
      <c r="AA86" s="171"/>
      <c r="AB86" s="171"/>
      <c r="AC86" s="171"/>
      <c r="AD86" s="171"/>
      <c r="AE86" s="34"/>
      <c r="AF86" s="34"/>
      <c r="AG86" s="34"/>
      <c r="AH86" s="34"/>
      <c r="AI86" s="34"/>
      <c r="AJ86" s="34"/>
      <c r="AK86" s="34"/>
      <c r="AL86" s="34"/>
      <c r="AM86" s="34"/>
      <c r="AN86" s="34"/>
      <c r="AO86" s="34"/>
      <c r="AP86" s="34"/>
      <c r="AQ86" s="34"/>
    </row>
    <row r="87" spans="1:44" s="27" customFormat="1" ht="12" customHeight="1" thickBot="1">
      <c r="A87" s="177"/>
      <c r="B87" s="178"/>
      <c r="C87" s="179"/>
      <c r="D87" s="173"/>
      <c r="E87" s="173"/>
      <c r="F87" s="173"/>
      <c r="G87" s="173"/>
      <c r="H87" s="173"/>
      <c r="I87" s="173"/>
      <c r="J87" s="173"/>
      <c r="K87" s="173"/>
      <c r="L87" s="173"/>
      <c r="M87" s="173"/>
      <c r="N87" s="173"/>
      <c r="O87" s="173"/>
      <c r="P87" s="173"/>
      <c r="Q87" s="173"/>
      <c r="R87" s="173"/>
      <c r="S87" s="173"/>
      <c r="T87" s="173"/>
      <c r="U87" s="173"/>
      <c r="V87" s="150"/>
      <c r="W87" s="150"/>
      <c r="X87" s="151"/>
      <c r="Y87" s="180"/>
      <c r="Z87" s="180"/>
      <c r="AA87" s="180"/>
      <c r="AB87" s="180"/>
      <c r="AC87" s="180"/>
      <c r="AD87" s="180"/>
      <c r="AE87" s="34"/>
      <c r="AF87" s="34"/>
      <c r="AG87" s="34"/>
      <c r="AH87" s="34"/>
      <c r="AI87" s="34"/>
      <c r="AJ87" s="34"/>
      <c r="AK87" s="34"/>
      <c r="AL87" s="34"/>
      <c r="AM87" s="34"/>
      <c r="AN87" s="34"/>
      <c r="AO87" s="34"/>
      <c r="AP87" s="34"/>
      <c r="AQ87" s="34"/>
    </row>
    <row r="88" spans="1:44" s="27" customFormat="1" ht="12" customHeight="1" thickTop="1">
      <c r="A88" s="181" t="s">
        <v>46</v>
      </c>
      <c r="B88" s="181"/>
      <c r="C88" s="181"/>
      <c r="D88" s="183">
        <f>SUM(D80:I87)</f>
        <v>121550000</v>
      </c>
      <c r="E88" s="183"/>
      <c r="F88" s="183"/>
      <c r="G88" s="183"/>
      <c r="H88" s="183"/>
      <c r="I88" s="183"/>
      <c r="J88" s="183">
        <f>SUM(J80:O87)</f>
        <v>110500000</v>
      </c>
      <c r="K88" s="183"/>
      <c r="L88" s="183"/>
      <c r="M88" s="183"/>
      <c r="N88" s="183"/>
      <c r="O88" s="183"/>
      <c r="P88" s="183">
        <f>SUM(P80:U87)</f>
        <v>0</v>
      </c>
      <c r="Q88" s="183"/>
      <c r="R88" s="183"/>
      <c r="S88" s="183"/>
      <c r="T88" s="183"/>
      <c r="U88" s="183"/>
      <c r="V88" s="150" t="s">
        <v>47</v>
      </c>
      <c r="W88" s="150"/>
      <c r="X88" s="151"/>
      <c r="Y88" s="187">
        <f>IF(ROUNDDOWN(SUM(Y80:AD87),-3)&gt;96000000,96000000,ROUNDDOWN(SUM(Y80:AD87),-3))</f>
        <v>96000000</v>
      </c>
      <c r="Z88" s="188"/>
      <c r="AA88" s="188"/>
      <c r="AB88" s="188"/>
      <c r="AC88" s="188"/>
      <c r="AD88" s="189"/>
    </row>
    <row r="89" spans="1:44" s="27" customFormat="1" ht="12" customHeight="1" thickBot="1">
      <c r="A89" s="182"/>
      <c r="B89" s="182"/>
      <c r="C89" s="182"/>
      <c r="D89" s="184"/>
      <c r="E89" s="184"/>
      <c r="F89" s="184"/>
      <c r="G89" s="184"/>
      <c r="H89" s="184"/>
      <c r="I89" s="184"/>
      <c r="J89" s="184"/>
      <c r="K89" s="184"/>
      <c r="L89" s="184"/>
      <c r="M89" s="184"/>
      <c r="N89" s="184"/>
      <c r="O89" s="184"/>
      <c r="P89" s="184"/>
      <c r="Q89" s="184"/>
      <c r="R89" s="184"/>
      <c r="S89" s="184"/>
      <c r="T89" s="184"/>
      <c r="U89" s="184"/>
      <c r="V89" s="185"/>
      <c r="W89" s="185"/>
      <c r="X89" s="186"/>
      <c r="Y89" s="190"/>
      <c r="Z89" s="191"/>
      <c r="AA89" s="191"/>
      <c r="AB89" s="191"/>
      <c r="AC89" s="191"/>
      <c r="AD89" s="192"/>
    </row>
    <row r="90" spans="1:44" s="27" customFormat="1" ht="18.75" customHeight="1" thickTop="1">
      <c r="A90" s="5" t="s">
        <v>16</v>
      </c>
      <c r="B90" s="5"/>
      <c r="C90" s="5"/>
      <c r="D90" s="5"/>
      <c r="E90" s="5"/>
      <c r="F90" s="5"/>
      <c r="G90" s="5"/>
      <c r="X90" s="31"/>
      <c r="Y90" s="31"/>
      <c r="Z90" s="31"/>
      <c r="AA90" s="31"/>
      <c r="AB90" s="31"/>
      <c r="AC90" s="31"/>
      <c r="AD90" s="28"/>
    </row>
    <row r="91" spans="1:44" s="27" customFormat="1" ht="12" customHeight="1">
      <c r="A91" s="143" t="s">
        <v>68</v>
      </c>
      <c r="B91" s="144"/>
      <c r="C91" s="145"/>
      <c r="D91" s="125"/>
      <c r="E91" s="125"/>
      <c r="F91" s="125"/>
      <c r="G91" s="125"/>
      <c r="H91" s="125"/>
      <c r="I91" s="125"/>
      <c r="J91" s="125"/>
      <c r="K91" s="125"/>
      <c r="L91" s="125"/>
      <c r="M91" s="125"/>
      <c r="N91" s="125"/>
      <c r="O91" s="125"/>
      <c r="P91" s="125"/>
      <c r="Q91" s="125"/>
      <c r="R91" s="125"/>
      <c r="S91" s="125"/>
      <c r="T91" s="125"/>
      <c r="U91" s="125"/>
      <c r="V91" s="126" t="s">
        <v>42</v>
      </c>
      <c r="W91" s="126"/>
      <c r="X91" s="127"/>
      <c r="Y91" s="171">
        <f>IF(ROUNDDOWN((J91-P91)*4/5,-3)&gt;84000000,84000000,ROUNDDOWN((J91-P91)*4/5,-3))</f>
        <v>0</v>
      </c>
      <c r="Z91" s="171"/>
      <c r="AA91" s="171"/>
      <c r="AB91" s="171"/>
      <c r="AC91" s="171"/>
      <c r="AD91" s="171"/>
      <c r="AF91" s="34"/>
      <c r="AG91" s="34"/>
      <c r="AH91" s="34"/>
      <c r="AI91" s="7"/>
      <c r="AJ91" s="7"/>
      <c r="AK91" s="7"/>
      <c r="AL91" s="7"/>
      <c r="AM91" s="7"/>
      <c r="AN91" s="34"/>
      <c r="AO91" s="34"/>
      <c r="AP91" s="34"/>
      <c r="AQ91" s="34"/>
      <c r="AR91" s="34"/>
    </row>
    <row r="92" spans="1:44" s="27" customFormat="1" ht="12" customHeight="1">
      <c r="A92" s="146"/>
      <c r="B92" s="147"/>
      <c r="C92" s="148"/>
      <c r="D92" s="194"/>
      <c r="E92" s="194"/>
      <c r="F92" s="194"/>
      <c r="G92" s="194"/>
      <c r="H92" s="194"/>
      <c r="I92" s="194"/>
      <c r="J92" s="194"/>
      <c r="K92" s="194"/>
      <c r="L92" s="194"/>
      <c r="M92" s="194"/>
      <c r="N92" s="194"/>
      <c r="O92" s="194"/>
      <c r="P92" s="194"/>
      <c r="Q92" s="194"/>
      <c r="R92" s="194"/>
      <c r="S92" s="194"/>
      <c r="T92" s="194"/>
      <c r="U92" s="194"/>
      <c r="V92" s="150"/>
      <c r="W92" s="150"/>
      <c r="X92" s="151"/>
      <c r="Y92" s="171"/>
      <c r="Z92" s="171"/>
      <c r="AA92" s="171"/>
      <c r="AB92" s="171"/>
      <c r="AC92" s="171"/>
      <c r="AD92" s="171"/>
      <c r="AF92" s="34"/>
      <c r="AG92" s="34"/>
      <c r="AH92" s="34"/>
      <c r="AI92" s="7"/>
      <c r="AJ92" s="7"/>
      <c r="AK92" s="7"/>
      <c r="AL92" s="7"/>
      <c r="AM92" s="7"/>
      <c r="AN92" s="34"/>
      <c r="AO92" s="34"/>
      <c r="AP92" s="34"/>
      <c r="AQ92" s="34"/>
      <c r="AR92" s="34"/>
    </row>
    <row r="93" spans="1:44" s="27" customFormat="1" ht="12" customHeight="1">
      <c r="A93" s="143" t="s">
        <v>69</v>
      </c>
      <c r="B93" s="144"/>
      <c r="C93" s="145"/>
      <c r="D93" s="193">
        <v>88000000</v>
      </c>
      <c r="E93" s="193"/>
      <c r="F93" s="193"/>
      <c r="G93" s="193"/>
      <c r="H93" s="193"/>
      <c r="I93" s="193"/>
      <c r="J93" s="193">
        <v>80000000</v>
      </c>
      <c r="K93" s="193"/>
      <c r="L93" s="193"/>
      <c r="M93" s="193"/>
      <c r="N93" s="193"/>
      <c r="O93" s="193"/>
      <c r="P93" s="193"/>
      <c r="Q93" s="193"/>
      <c r="R93" s="193"/>
      <c r="S93" s="193"/>
      <c r="T93" s="193"/>
      <c r="U93" s="193"/>
      <c r="V93" s="149" t="s">
        <v>52</v>
      </c>
      <c r="W93" s="126"/>
      <c r="X93" s="127"/>
      <c r="Y93" s="152">
        <f>IF(ROUNDDOWN((J93-P93)*9/10,-3)&gt;96000000,96000000,ROUNDDOWN((J93-P93)*9/10,-3))</f>
        <v>72000000</v>
      </c>
      <c r="Z93" s="153"/>
      <c r="AA93" s="153"/>
      <c r="AB93" s="153"/>
      <c r="AC93" s="153"/>
      <c r="AD93" s="154"/>
      <c r="AF93" s="34"/>
      <c r="AG93" s="34"/>
      <c r="AH93" s="34"/>
      <c r="AI93" s="7"/>
      <c r="AJ93" s="7"/>
      <c r="AK93" s="7"/>
      <c r="AL93" s="7"/>
      <c r="AM93" s="7"/>
      <c r="AN93" s="34"/>
      <c r="AO93" s="34"/>
      <c r="AP93" s="34"/>
      <c r="AQ93" s="34"/>
      <c r="AR93" s="34"/>
    </row>
    <row r="94" spans="1:44" s="27" customFormat="1" ht="12" customHeight="1">
      <c r="A94" s="146"/>
      <c r="B94" s="147"/>
      <c r="C94" s="148"/>
      <c r="D94" s="125"/>
      <c r="E94" s="125"/>
      <c r="F94" s="125"/>
      <c r="G94" s="125"/>
      <c r="H94" s="125"/>
      <c r="I94" s="125"/>
      <c r="J94" s="125"/>
      <c r="K94" s="125"/>
      <c r="L94" s="125"/>
      <c r="M94" s="125"/>
      <c r="N94" s="125"/>
      <c r="O94" s="125"/>
      <c r="P94" s="125"/>
      <c r="Q94" s="125"/>
      <c r="R94" s="125"/>
      <c r="S94" s="125"/>
      <c r="T94" s="125"/>
      <c r="U94" s="125"/>
      <c r="V94" s="150"/>
      <c r="W94" s="150"/>
      <c r="X94" s="151"/>
      <c r="Y94" s="155"/>
      <c r="Z94" s="156"/>
      <c r="AA94" s="156"/>
      <c r="AB94" s="156"/>
      <c r="AC94" s="156"/>
      <c r="AD94" s="157"/>
      <c r="AF94" s="34"/>
      <c r="AG94" s="34"/>
      <c r="AH94" s="34"/>
      <c r="AI94" s="34"/>
      <c r="AJ94" s="34"/>
      <c r="AK94" s="34"/>
      <c r="AL94" s="34"/>
      <c r="AM94" s="34"/>
      <c r="AN94" s="34"/>
      <c r="AO94" s="34"/>
      <c r="AP94" s="34"/>
      <c r="AQ94" s="34"/>
      <c r="AR94" s="34"/>
    </row>
    <row r="95" spans="1:44" s="27" customFormat="1" ht="12" customHeight="1">
      <c r="A95" s="174" t="s">
        <v>70</v>
      </c>
      <c r="B95" s="175"/>
      <c r="C95" s="176"/>
      <c r="D95" s="125">
        <v>550000</v>
      </c>
      <c r="E95" s="125"/>
      <c r="F95" s="125"/>
      <c r="G95" s="125"/>
      <c r="H95" s="125"/>
      <c r="I95" s="125"/>
      <c r="J95" s="125">
        <v>500000</v>
      </c>
      <c r="K95" s="125"/>
      <c r="L95" s="125"/>
      <c r="M95" s="125"/>
      <c r="N95" s="125"/>
      <c r="O95" s="125"/>
      <c r="P95" s="125"/>
      <c r="Q95" s="125"/>
      <c r="R95" s="125"/>
      <c r="S95" s="125"/>
      <c r="T95" s="125"/>
      <c r="U95" s="125"/>
      <c r="V95" s="149" t="s">
        <v>53</v>
      </c>
      <c r="W95" s="126"/>
      <c r="X95" s="127"/>
      <c r="Y95" s="159">
        <f>IF(ROUNDDOWN((J95-P95)*3/4,-3)&gt;80000000,80000000,ROUNDDOWN((J95-P95)*3/4,-3))</f>
        <v>375000</v>
      </c>
      <c r="Z95" s="160"/>
      <c r="AA95" s="160"/>
      <c r="AB95" s="160"/>
      <c r="AC95" s="160"/>
      <c r="AD95" s="161"/>
      <c r="AF95" s="34"/>
      <c r="AG95" s="34"/>
      <c r="AH95" s="34"/>
      <c r="AI95" s="34"/>
      <c r="AJ95" s="34"/>
      <c r="AK95" s="34"/>
      <c r="AL95" s="34"/>
      <c r="AM95" s="34"/>
      <c r="AN95" s="34"/>
      <c r="AO95" s="34"/>
      <c r="AP95" s="34"/>
      <c r="AQ95" s="34"/>
      <c r="AR95" s="34"/>
    </row>
    <row r="96" spans="1:44" s="27" customFormat="1" ht="12" customHeight="1">
      <c r="A96" s="177"/>
      <c r="B96" s="178"/>
      <c r="C96" s="179"/>
      <c r="D96" s="194"/>
      <c r="E96" s="194"/>
      <c r="F96" s="194"/>
      <c r="G96" s="194"/>
      <c r="H96" s="194"/>
      <c r="I96" s="194"/>
      <c r="J96" s="194"/>
      <c r="K96" s="194"/>
      <c r="L96" s="194"/>
      <c r="M96" s="194"/>
      <c r="N96" s="194"/>
      <c r="O96" s="194"/>
      <c r="P96" s="194"/>
      <c r="Q96" s="194"/>
      <c r="R96" s="194"/>
      <c r="S96" s="194"/>
      <c r="T96" s="194"/>
      <c r="U96" s="194"/>
      <c r="V96" s="150"/>
      <c r="W96" s="150"/>
      <c r="X96" s="151"/>
      <c r="Y96" s="162"/>
      <c r="Z96" s="163"/>
      <c r="AA96" s="163"/>
      <c r="AB96" s="163"/>
      <c r="AC96" s="163"/>
      <c r="AD96" s="164"/>
      <c r="AF96" s="34"/>
      <c r="AG96" s="34"/>
      <c r="AH96" s="34"/>
      <c r="AI96" s="34"/>
      <c r="AJ96" s="34"/>
      <c r="AK96" s="34"/>
      <c r="AL96" s="34"/>
      <c r="AM96" s="34"/>
      <c r="AN96" s="34"/>
      <c r="AO96" s="34"/>
      <c r="AP96" s="34"/>
      <c r="AQ96" s="34"/>
      <c r="AR96" s="34"/>
    </row>
    <row r="97" spans="1:44" s="27" customFormat="1" ht="12" customHeight="1">
      <c r="A97" s="174" t="s">
        <v>71</v>
      </c>
      <c r="B97" s="175"/>
      <c r="C97" s="176"/>
      <c r="D97" s="193">
        <v>11000000</v>
      </c>
      <c r="E97" s="193"/>
      <c r="F97" s="193"/>
      <c r="G97" s="193"/>
      <c r="H97" s="193"/>
      <c r="I97" s="193"/>
      <c r="J97" s="193">
        <v>10000000</v>
      </c>
      <c r="K97" s="193"/>
      <c r="L97" s="193"/>
      <c r="M97" s="193"/>
      <c r="N97" s="193"/>
      <c r="O97" s="193"/>
      <c r="P97" s="193"/>
      <c r="Q97" s="193"/>
      <c r="R97" s="193"/>
      <c r="S97" s="193"/>
      <c r="T97" s="193"/>
      <c r="U97" s="193"/>
      <c r="V97" s="126" t="s">
        <v>42</v>
      </c>
      <c r="W97" s="126"/>
      <c r="X97" s="127"/>
      <c r="Y97" s="171">
        <f>IF(ROUNDDOWN((J97-P97)*4/5,-3)&gt;84000000,84000000,ROUNDDOWN((J97-P97)*4/5,-3))</f>
        <v>8000000</v>
      </c>
      <c r="Z97" s="171"/>
      <c r="AA97" s="171"/>
      <c r="AB97" s="171"/>
      <c r="AC97" s="171"/>
      <c r="AD97" s="171"/>
      <c r="AF97" s="34"/>
      <c r="AG97" s="34"/>
      <c r="AH97" s="34"/>
      <c r="AI97" s="34"/>
      <c r="AJ97" s="34"/>
      <c r="AK97" s="34"/>
      <c r="AL97" s="34"/>
      <c r="AM97" s="34"/>
      <c r="AN97" s="34"/>
      <c r="AO97" s="34"/>
      <c r="AP97" s="34"/>
      <c r="AQ97" s="34"/>
      <c r="AR97" s="34"/>
    </row>
    <row r="98" spans="1:44" s="27" customFormat="1" ht="12" customHeight="1" thickBot="1">
      <c r="A98" s="177"/>
      <c r="B98" s="178"/>
      <c r="C98" s="179"/>
      <c r="D98" s="194"/>
      <c r="E98" s="194"/>
      <c r="F98" s="194"/>
      <c r="G98" s="194"/>
      <c r="H98" s="194"/>
      <c r="I98" s="194"/>
      <c r="J98" s="194"/>
      <c r="K98" s="194"/>
      <c r="L98" s="194"/>
      <c r="M98" s="194"/>
      <c r="N98" s="194"/>
      <c r="O98" s="194"/>
      <c r="P98" s="194"/>
      <c r="Q98" s="194"/>
      <c r="R98" s="194"/>
      <c r="S98" s="194"/>
      <c r="T98" s="194"/>
      <c r="U98" s="194"/>
      <c r="V98" s="150"/>
      <c r="W98" s="150"/>
      <c r="X98" s="151"/>
      <c r="Y98" s="180"/>
      <c r="Z98" s="180"/>
      <c r="AA98" s="180"/>
      <c r="AB98" s="180"/>
      <c r="AC98" s="180"/>
      <c r="AD98" s="180"/>
    </row>
    <row r="99" spans="1:44" s="27" customFormat="1" ht="12" customHeight="1" thickTop="1">
      <c r="A99" s="181" t="s">
        <v>46</v>
      </c>
      <c r="B99" s="181"/>
      <c r="C99" s="181"/>
      <c r="D99" s="183">
        <f>SUM(D91:I98)</f>
        <v>99550000</v>
      </c>
      <c r="E99" s="183"/>
      <c r="F99" s="183"/>
      <c r="G99" s="183"/>
      <c r="H99" s="183"/>
      <c r="I99" s="183"/>
      <c r="J99" s="183">
        <f>SUM(J91:O98)</f>
        <v>90500000</v>
      </c>
      <c r="K99" s="183"/>
      <c r="L99" s="183"/>
      <c r="M99" s="183"/>
      <c r="N99" s="183"/>
      <c r="O99" s="183"/>
      <c r="P99" s="183">
        <f>SUM(P91:U98)</f>
        <v>0</v>
      </c>
      <c r="Q99" s="183"/>
      <c r="R99" s="183"/>
      <c r="S99" s="183"/>
      <c r="T99" s="183"/>
      <c r="U99" s="183"/>
      <c r="V99" s="150" t="s">
        <v>47</v>
      </c>
      <c r="W99" s="150"/>
      <c r="X99" s="151"/>
      <c r="Y99" s="187">
        <f>IF(ROUNDDOWN(SUM(Y91:AD98),-3)&gt;96000000,96000000,ROUNDDOWN(SUM(Y91:AD98),-3))</f>
        <v>80375000</v>
      </c>
      <c r="Z99" s="188"/>
      <c r="AA99" s="188"/>
      <c r="AB99" s="188"/>
      <c r="AC99" s="188"/>
      <c r="AD99" s="189"/>
    </row>
    <row r="100" spans="1:44" s="27" customFormat="1" ht="12" customHeight="1" thickBot="1">
      <c r="A100" s="182"/>
      <c r="B100" s="182"/>
      <c r="C100" s="182"/>
      <c r="D100" s="184"/>
      <c r="E100" s="184"/>
      <c r="F100" s="184"/>
      <c r="G100" s="184"/>
      <c r="H100" s="184"/>
      <c r="I100" s="184"/>
      <c r="J100" s="184"/>
      <c r="K100" s="184"/>
      <c r="L100" s="184"/>
      <c r="M100" s="184"/>
      <c r="N100" s="184"/>
      <c r="O100" s="184"/>
      <c r="P100" s="184"/>
      <c r="Q100" s="184"/>
      <c r="R100" s="184"/>
      <c r="S100" s="184"/>
      <c r="T100" s="184"/>
      <c r="U100" s="184"/>
      <c r="V100" s="185"/>
      <c r="W100" s="185"/>
      <c r="X100" s="186"/>
      <c r="Y100" s="190"/>
      <c r="Z100" s="191"/>
      <c r="AA100" s="191"/>
      <c r="AB100" s="191"/>
      <c r="AC100" s="191"/>
      <c r="AD100" s="192"/>
    </row>
    <row r="101" spans="1:44" s="27" customFormat="1" ht="16" customHeight="1" thickTop="1">
      <c r="A101" s="4" t="s">
        <v>54</v>
      </c>
      <c r="B101" s="9"/>
      <c r="C101" s="9"/>
      <c r="M101" s="36"/>
    </row>
    <row r="102" spans="1:44" s="27" customFormat="1" ht="16" customHeight="1">
      <c r="A102" s="4"/>
      <c r="B102" s="9"/>
      <c r="C102" s="9"/>
    </row>
    <row r="103" spans="1:44" s="27" customFormat="1">
      <c r="A103" s="117" t="s">
        <v>48</v>
      </c>
      <c r="B103" s="118"/>
      <c r="C103" s="118"/>
      <c r="D103" s="118"/>
      <c r="E103" s="118"/>
      <c r="F103" s="118"/>
      <c r="G103" s="119"/>
      <c r="AD103" s="28" t="s">
        <v>32</v>
      </c>
    </row>
    <row r="104" spans="1:44" s="27" customFormat="1" ht="18.75" customHeight="1">
      <c r="A104" s="120" t="s">
        <v>33</v>
      </c>
      <c r="B104" s="120"/>
      <c r="C104" s="120"/>
      <c r="D104" s="120"/>
      <c r="E104" s="120"/>
      <c r="F104" s="120"/>
      <c r="G104" s="120" t="s">
        <v>34</v>
      </c>
      <c r="H104" s="120"/>
      <c r="I104" s="120"/>
      <c r="J104" s="120"/>
      <c r="K104" s="120"/>
      <c r="L104" s="120"/>
      <c r="M104" s="120"/>
      <c r="N104" s="122" t="s">
        <v>66</v>
      </c>
      <c r="O104" s="120"/>
      <c r="P104" s="120"/>
      <c r="Q104" s="120"/>
      <c r="R104" s="120"/>
      <c r="S104" s="120"/>
      <c r="T104" s="123" t="s">
        <v>35</v>
      </c>
      <c r="U104" s="123"/>
      <c r="V104" s="123"/>
      <c r="W104" s="120" t="s">
        <v>36</v>
      </c>
      <c r="X104" s="120"/>
      <c r="Y104" s="120"/>
      <c r="Z104" s="120"/>
      <c r="AA104" s="120"/>
      <c r="AB104" s="120"/>
      <c r="AC104" s="120"/>
      <c r="AD104" s="120"/>
    </row>
    <row r="105" spans="1:44" s="27" customFormat="1">
      <c r="A105" s="121"/>
      <c r="B105" s="121"/>
      <c r="C105" s="121"/>
      <c r="D105" s="121"/>
      <c r="E105" s="121"/>
      <c r="F105" s="121"/>
      <c r="G105" s="121"/>
      <c r="H105" s="121"/>
      <c r="I105" s="121"/>
      <c r="J105" s="121"/>
      <c r="K105" s="121"/>
      <c r="L105" s="121"/>
      <c r="M105" s="121"/>
      <c r="N105" s="121"/>
      <c r="O105" s="121"/>
      <c r="P105" s="121"/>
      <c r="Q105" s="121"/>
      <c r="R105" s="121"/>
      <c r="S105" s="121"/>
      <c r="T105" s="124"/>
      <c r="U105" s="124"/>
      <c r="V105" s="124"/>
      <c r="W105" s="121"/>
      <c r="X105" s="121"/>
      <c r="Y105" s="121"/>
      <c r="Z105" s="121"/>
      <c r="AA105" s="121"/>
      <c r="AB105" s="121"/>
      <c r="AC105" s="121"/>
      <c r="AD105" s="121"/>
    </row>
    <row r="106" spans="1:44" s="27" customFormat="1" ht="18.5" thickBot="1">
      <c r="A106" s="134" t="s">
        <v>37</v>
      </c>
      <c r="B106" s="134"/>
      <c r="C106" s="134"/>
      <c r="D106" s="134"/>
      <c r="E106" s="134"/>
      <c r="F106" s="134"/>
      <c r="G106" s="134" t="s">
        <v>38</v>
      </c>
      <c r="H106" s="134"/>
      <c r="I106" s="134"/>
      <c r="J106" s="134"/>
      <c r="K106" s="134"/>
      <c r="L106" s="134"/>
      <c r="M106" s="134"/>
      <c r="N106" s="134" t="s">
        <v>39</v>
      </c>
      <c r="O106" s="134"/>
      <c r="P106" s="134"/>
      <c r="Q106" s="134"/>
      <c r="R106" s="134"/>
      <c r="S106" s="134"/>
      <c r="T106" s="134" t="s">
        <v>40</v>
      </c>
      <c r="U106" s="134"/>
      <c r="V106" s="134"/>
      <c r="W106" s="135" t="s">
        <v>41</v>
      </c>
      <c r="X106" s="135"/>
      <c r="Y106" s="135"/>
      <c r="Z106" s="135"/>
      <c r="AA106" s="135"/>
      <c r="AB106" s="135"/>
      <c r="AC106" s="135"/>
      <c r="AD106" s="135"/>
    </row>
    <row r="107" spans="1:44" s="27" customFormat="1" ht="12" customHeight="1" thickTop="1">
      <c r="A107" s="136">
        <v>110000</v>
      </c>
      <c r="B107" s="136"/>
      <c r="C107" s="136"/>
      <c r="D107" s="136"/>
      <c r="E107" s="136"/>
      <c r="F107" s="136"/>
      <c r="G107" s="136">
        <v>100000</v>
      </c>
      <c r="H107" s="136"/>
      <c r="I107" s="136"/>
      <c r="J107" s="136"/>
      <c r="K107" s="136"/>
      <c r="L107" s="136"/>
      <c r="M107" s="136"/>
      <c r="N107" s="136"/>
      <c r="O107" s="136"/>
      <c r="P107" s="136"/>
      <c r="Q107" s="136"/>
      <c r="R107" s="136"/>
      <c r="S107" s="136"/>
      <c r="T107" s="126" t="s">
        <v>42</v>
      </c>
      <c r="U107" s="126"/>
      <c r="V107" s="127"/>
      <c r="W107" s="195">
        <f>IF(ROUNDDOWN((G107-N107)*4/5,-3)&gt;1000000,1000000,ROUNDDOWN((G107-N107)*4/5,-3))</f>
        <v>80000</v>
      </c>
      <c r="X107" s="196"/>
      <c r="Y107" s="196"/>
      <c r="Z107" s="196"/>
      <c r="AA107" s="196"/>
      <c r="AB107" s="196"/>
      <c r="AC107" s="196"/>
      <c r="AD107" s="197"/>
    </row>
    <row r="108" spans="1:44" s="27" customFormat="1" ht="12" customHeight="1" thickBot="1">
      <c r="A108" s="136"/>
      <c r="B108" s="136"/>
      <c r="C108" s="136"/>
      <c r="D108" s="136"/>
      <c r="E108" s="136"/>
      <c r="F108" s="136"/>
      <c r="G108" s="136"/>
      <c r="H108" s="136"/>
      <c r="I108" s="136"/>
      <c r="J108" s="136"/>
      <c r="K108" s="136"/>
      <c r="L108" s="136"/>
      <c r="M108" s="136"/>
      <c r="N108" s="136"/>
      <c r="O108" s="136"/>
      <c r="P108" s="136"/>
      <c r="Q108" s="136"/>
      <c r="R108" s="136"/>
      <c r="S108" s="136"/>
      <c r="T108" s="126"/>
      <c r="U108" s="126"/>
      <c r="V108" s="127"/>
      <c r="W108" s="198"/>
      <c r="X108" s="199"/>
      <c r="Y108" s="199"/>
      <c r="Z108" s="199"/>
      <c r="AA108" s="199"/>
      <c r="AB108" s="199"/>
      <c r="AC108" s="199"/>
      <c r="AD108" s="200"/>
    </row>
    <row r="109" spans="1:44" s="27" customFormat="1" ht="16" customHeight="1" thickTop="1">
      <c r="A109" s="9"/>
      <c r="B109" s="9"/>
      <c r="C109" s="9"/>
    </row>
    <row r="110" spans="1:44" s="27" customFormat="1">
      <c r="A110" s="117" t="s">
        <v>18</v>
      </c>
      <c r="B110" s="118"/>
      <c r="C110" s="118"/>
      <c r="D110" s="118"/>
      <c r="E110" s="118"/>
      <c r="F110" s="118"/>
      <c r="G110" s="119"/>
    </row>
    <row r="111" spans="1:44" s="27" customFormat="1">
      <c r="A111" s="5" t="s">
        <v>7</v>
      </c>
      <c r="B111" s="5"/>
      <c r="C111" s="5"/>
      <c r="D111" s="5"/>
      <c r="E111" s="5"/>
      <c r="F111" s="5"/>
      <c r="G111" s="5"/>
      <c r="AD111" s="28" t="s">
        <v>32</v>
      </c>
    </row>
    <row r="112" spans="1:44" s="27" customFormat="1" ht="18.75" customHeight="1">
      <c r="A112" s="120" t="s">
        <v>33</v>
      </c>
      <c r="B112" s="120"/>
      <c r="C112" s="120"/>
      <c r="D112" s="120"/>
      <c r="E112" s="120"/>
      <c r="F112" s="120"/>
      <c r="G112" s="120" t="s">
        <v>34</v>
      </c>
      <c r="H112" s="120"/>
      <c r="I112" s="120"/>
      <c r="J112" s="120"/>
      <c r="K112" s="120"/>
      <c r="L112" s="120"/>
      <c r="M112" s="120"/>
      <c r="N112" s="122" t="s">
        <v>66</v>
      </c>
      <c r="O112" s="120"/>
      <c r="P112" s="120"/>
      <c r="Q112" s="120"/>
      <c r="R112" s="120"/>
      <c r="S112" s="120"/>
      <c r="T112" s="123" t="s">
        <v>35</v>
      </c>
      <c r="U112" s="123"/>
      <c r="V112" s="123"/>
      <c r="W112" s="120" t="s">
        <v>36</v>
      </c>
      <c r="X112" s="120"/>
      <c r="Y112" s="120"/>
      <c r="Z112" s="120"/>
      <c r="AA112" s="120"/>
      <c r="AB112" s="120"/>
      <c r="AC112" s="120"/>
      <c r="AD112" s="120"/>
    </row>
    <row r="113" spans="1:33" s="27" customFormat="1">
      <c r="A113" s="121"/>
      <c r="B113" s="121"/>
      <c r="C113" s="121"/>
      <c r="D113" s="121"/>
      <c r="E113" s="121"/>
      <c r="F113" s="121"/>
      <c r="G113" s="121"/>
      <c r="H113" s="121"/>
      <c r="I113" s="121"/>
      <c r="J113" s="121"/>
      <c r="K113" s="121"/>
      <c r="L113" s="121"/>
      <c r="M113" s="121"/>
      <c r="N113" s="121"/>
      <c r="O113" s="121"/>
      <c r="P113" s="121"/>
      <c r="Q113" s="121"/>
      <c r="R113" s="121"/>
      <c r="S113" s="121"/>
      <c r="T113" s="124"/>
      <c r="U113" s="124"/>
      <c r="V113" s="124"/>
      <c r="W113" s="121"/>
      <c r="X113" s="121"/>
      <c r="Y113" s="121"/>
      <c r="Z113" s="121"/>
      <c r="AA113" s="121"/>
      <c r="AB113" s="121"/>
      <c r="AC113" s="121"/>
      <c r="AD113" s="121"/>
    </row>
    <row r="114" spans="1:33" s="27" customFormat="1" ht="18.5" thickBot="1">
      <c r="A114" s="134" t="s">
        <v>37</v>
      </c>
      <c r="B114" s="134"/>
      <c r="C114" s="134"/>
      <c r="D114" s="134"/>
      <c r="E114" s="134"/>
      <c r="F114" s="134"/>
      <c r="G114" s="134" t="s">
        <v>38</v>
      </c>
      <c r="H114" s="134"/>
      <c r="I114" s="134"/>
      <c r="J114" s="134"/>
      <c r="K114" s="134"/>
      <c r="L114" s="134"/>
      <c r="M114" s="134"/>
      <c r="N114" s="134" t="s">
        <v>39</v>
      </c>
      <c r="O114" s="134"/>
      <c r="P114" s="134"/>
      <c r="Q114" s="134"/>
      <c r="R114" s="134"/>
      <c r="S114" s="134"/>
      <c r="T114" s="134" t="s">
        <v>40</v>
      </c>
      <c r="U114" s="134"/>
      <c r="V114" s="134"/>
      <c r="W114" s="135" t="s">
        <v>41</v>
      </c>
      <c r="X114" s="135"/>
      <c r="Y114" s="135"/>
      <c r="Z114" s="135"/>
      <c r="AA114" s="135"/>
      <c r="AB114" s="135"/>
      <c r="AC114" s="135"/>
      <c r="AD114" s="135"/>
    </row>
    <row r="115" spans="1:33" s="27" customFormat="1" ht="12" customHeight="1" thickTop="1">
      <c r="A115" s="136">
        <v>220000</v>
      </c>
      <c r="B115" s="136"/>
      <c r="C115" s="136"/>
      <c r="D115" s="136"/>
      <c r="E115" s="136"/>
      <c r="F115" s="136"/>
      <c r="G115" s="136">
        <v>200000</v>
      </c>
      <c r="H115" s="136"/>
      <c r="I115" s="136"/>
      <c r="J115" s="136"/>
      <c r="K115" s="136"/>
      <c r="L115" s="136"/>
      <c r="M115" s="136"/>
      <c r="N115" s="136">
        <v>100000</v>
      </c>
      <c r="O115" s="136"/>
      <c r="P115" s="136"/>
      <c r="Q115" s="136"/>
      <c r="R115" s="136"/>
      <c r="S115" s="136"/>
      <c r="T115" s="126" t="s">
        <v>42</v>
      </c>
      <c r="U115" s="126"/>
      <c r="V115" s="127"/>
      <c r="W115" s="195">
        <f>IF(ROUNDDOWN((G115-N115)*4/5,-3)&gt;3200000,3200000,ROUNDDOWN((G115-N115)*4/5,-3))</f>
        <v>80000</v>
      </c>
      <c r="X115" s="196"/>
      <c r="Y115" s="196"/>
      <c r="Z115" s="196"/>
      <c r="AA115" s="196"/>
      <c r="AB115" s="196"/>
      <c r="AC115" s="196"/>
      <c r="AD115" s="197"/>
    </row>
    <row r="116" spans="1:33" s="27" customFormat="1" ht="12" customHeight="1" thickBot="1">
      <c r="A116" s="136"/>
      <c r="B116" s="136"/>
      <c r="C116" s="136"/>
      <c r="D116" s="136"/>
      <c r="E116" s="136"/>
      <c r="F116" s="136"/>
      <c r="G116" s="136"/>
      <c r="H116" s="136"/>
      <c r="I116" s="136"/>
      <c r="J116" s="136"/>
      <c r="K116" s="136"/>
      <c r="L116" s="136"/>
      <c r="M116" s="136"/>
      <c r="N116" s="136"/>
      <c r="O116" s="136"/>
      <c r="P116" s="136"/>
      <c r="Q116" s="136"/>
      <c r="R116" s="136"/>
      <c r="S116" s="136"/>
      <c r="T116" s="126"/>
      <c r="U116" s="126"/>
      <c r="V116" s="127"/>
      <c r="W116" s="198"/>
      <c r="X116" s="199"/>
      <c r="Y116" s="199"/>
      <c r="Z116" s="199"/>
      <c r="AA116" s="199"/>
      <c r="AB116" s="199"/>
      <c r="AC116" s="199"/>
      <c r="AD116" s="200"/>
    </row>
    <row r="117" spans="1:33" s="27" customFormat="1" ht="19" thickTop="1" thickBot="1">
      <c r="A117" s="5" t="s">
        <v>16</v>
      </c>
      <c r="B117" s="5"/>
      <c r="C117" s="5"/>
      <c r="D117" s="5"/>
      <c r="E117" s="5"/>
      <c r="F117" s="5"/>
      <c r="G117" s="5"/>
      <c r="AD117" s="28"/>
    </row>
    <row r="118" spans="1:33" s="27" customFormat="1" ht="12" customHeight="1" thickTop="1">
      <c r="A118" s="125">
        <v>220000</v>
      </c>
      <c r="B118" s="125"/>
      <c r="C118" s="125"/>
      <c r="D118" s="125"/>
      <c r="E118" s="125"/>
      <c r="F118" s="125"/>
      <c r="G118" s="125">
        <v>200000</v>
      </c>
      <c r="H118" s="125"/>
      <c r="I118" s="125"/>
      <c r="J118" s="125"/>
      <c r="K118" s="125"/>
      <c r="L118" s="125"/>
      <c r="M118" s="125"/>
      <c r="N118" s="125">
        <v>100000</v>
      </c>
      <c r="O118" s="125"/>
      <c r="P118" s="125"/>
      <c r="Q118" s="125"/>
      <c r="R118" s="125"/>
      <c r="S118" s="125"/>
      <c r="T118" s="126" t="s">
        <v>42</v>
      </c>
      <c r="U118" s="126"/>
      <c r="V118" s="127"/>
      <c r="W118" s="195">
        <f>IF(ROUNDDOWN((G118-N118)*4/5,-3)&gt;3200000,3200000,ROUNDDOWN((G118-N118)*4/5,-3))</f>
        <v>80000</v>
      </c>
      <c r="X118" s="196"/>
      <c r="Y118" s="196"/>
      <c r="Z118" s="196"/>
      <c r="AA118" s="196"/>
      <c r="AB118" s="196"/>
      <c r="AC118" s="196"/>
      <c r="AD118" s="197"/>
    </row>
    <row r="119" spans="1:33" s="27" customFormat="1" ht="12" customHeight="1" thickBot="1">
      <c r="A119" s="125"/>
      <c r="B119" s="125"/>
      <c r="C119" s="125"/>
      <c r="D119" s="125"/>
      <c r="E119" s="125"/>
      <c r="F119" s="125"/>
      <c r="G119" s="125"/>
      <c r="H119" s="125"/>
      <c r="I119" s="125"/>
      <c r="J119" s="125"/>
      <c r="K119" s="125"/>
      <c r="L119" s="125"/>
      <c r="M119" s="125"/>
      <c r="N119" s="125"/>
      <c r="O119" s="125"/>
      <c r="P119" s="125"/>
      <c r="Q119" s="125"/>
      <c r="R119" s="125"/>
      <c r="S119" s="125"/>
      <c r="T119" s="126"/>
      <c r="U119" s="126"/>
      <c r="V119" s="127"/>
      <c r="W119" s="198"/>
      <c r="X119" s="199"/>
      <c r="Y119" s="199"/>
      <c r="Z119" s="199"/>
      <c r="AA119" s="199"/>
      <c r="AB119" s="199"/>
      <c r="AC119" s="199"/>
      <c r="AD119" s="200"/>
    </row>
    <row r="120" spans="1:33" s="27" customFormat="1" ht="16" customHeight="1" thickTop="1" thickBot="1"/>
    <row r="121" spans="1:33" s="27" customFormat="1" ht="19" thickTop="1" thickBot="1">
      <c r="Q121" s="209" t="s">
        <v>49</v>
      </c>
      <c r="R121" s="209"/>
      <c r="S121" s="209"/>
      <c r="T121" s="209"/>
      <c r="U121" s="209"/>
      <c r="V121" s="209"/>
      <c r="W121" s="210">
        <f>W72+Y99+W107+W118</f>
        <v>96535000</v>
      </c>
      <c r="X121" s="210"/>
      <c r="Y121" s="210"/>
      <c r="Z121" s="210"/>
      <c r="AA121" s="210"/>
      <c r="AB121" s="210"/>
      <c r="AC121" s="210"/>
      <c r="AD121" s="210"/>
    </row>
    <row r="122" spans="1:33" s="27" customFormat="1" ht="20.5" thickTop="1">
      <c r="A122" s="34" t="s">
        <v>72</v>
      </c>
      <c r="B122" s="34"/>
      <c r="C122" s="34"/>
      <c r="D122" s="34"/>
      <c r="E122" s="34"/>
      <c r="F122" s="34"/>
      <c r="G122" s="34"/>
      <c r="O122" s="37"/>
      <c r="P122" s="37"/>
      <c r="Q122" s="37"/>
      <c r="R122" s="37"/>
      <c r="S122" s="37"/>
      <c r="T122" s="37"/>
      <c r="U122" s="37"/>
      <c r="V122" s="37"/>
      <c r="W122" s="38"/>
      <c r="X122" s="38"/>
      <c r="Y122" s="38"/>
      <c r="Z122" s="38"/>
      <c r="AA122" s="38"/>
      <c r="AB122" s="38"/>
      <c r="AC122" s="38"/>
      <c r="AD122" s="39"/>
      <c r="AE122" s="40"/>
      <c r="AF122" s="40"/>
      <c r="AG122" s="41"/>
    </row>
    <row r="123" spans="1:33" s="27" customFormat="1">
      <c r="A123" s="10" t="s">
        <v>7</v>
      </c>
      <c r="B123" s="10"/>
      <c r="C123" s="10"/>
      <c r="D123" s="10"/>
      <c r="E123" s="10"/>
      <c r="F123" s="10"/>
      <c r="G123" s="10"/>
      <c r="AD123" s="28" t="s">
        <v>32</v>
      </c>
    </row>
    <row r="124" spans="1:33" s="27" customFormat="1" ht="18" customHeight="1">
      <c r="A124" s="201" t="s">
        <v>55</v>
      </c>
      <c r="B124" s="201"/>
      <c r="C124" s="201"/>
      <c r="D124" s="201" t="s">
        <v>56</v>
      </c>
      <c r="E124" s="201"/>
      <c r="F124" s="201"/>
      <c r="G124" s="201"/>
      <c r="H124" s="201"/>
      <c r="I124" s="201"/>
      <c r="J124" s="201"/>
      <c r="K124" s="201"/>
      <c r="L124" s="201"/>
      <c r="M124" s="201" t="s">
        <v>57</v>
      </c>
      <c r="N124" s="201"/>
      <c r="O124" s="201"/>
      <c r="P124" s="201"/>
      <c r="Q124" s="201"/>
      <c r="R124" s="201"/>
      <c r="S124" s="201"/>
      <c r="T124" s="201"/>
      <c r="U124" s="201"/>
      <c r="V124" s="201" t="s">
        <v>73</v>
      </c>
      <c r="W124" s="201"/>
      <c r="X124" s="201"/>
      <c r="Y124" s="201"/>
      <c r="Z124" s="201"/>
      <c r="AA124" s="201"/>
      <c r="AB124" s="201"/>
      <c r="AC124" s="201"/>
      <c r="AD124" s="201"/>
    </row>
    <row r="125" spans="1:33" s="27" customFormat="1" ht="24" customHeight="1">
      <c r="A125" s="211" t="s">
        <v>58</v>
      </c>
      <c r="B125" s="211"/>
      <c r="C125" s="42" t="s">
        <v>59</v>
      </c>
      <c r="D125" s="202">
        <v>22230000</v>
      </c>
      <c r="E125" s="202"/>
      <c r="F125" s="202"/>
      <c r="G125" s="202"/>
      <c r="H125" s="202"/>
      <c r="I125" s="202"/>
      <c r="J125" s="202"/>
      <c r="K125" s="202"/>
      <c r="L125" s="202"/>
      <c r="M125" s="212"/>
      <c r="N125" s="212"/>
      <c r="O125" s="212"/>
      <c r="P125" s="212"/>
      <c r="Q125" s="212"/>
      <c r="R125" s="212"/>
      <c r="S125" s="212"/>
      <c r="T125" s="212"/>
      <c r="U125" s="212"/>
      <c r="V125" s="202" t="s">
        <v>81</v>
      </c>
      <c r="W125" s="202"/>
      <c r="X125" s="202"/>
      <c r="Y125" s="202"/>
      <c r="Z125" s="202"/>
      <c r="AA125" s="202"/>
      <c r="AB125" s="202"/>
      <c r="AC125" s="202"/>
      <c r="AD125" s="202"/>
    </row>
    <row r="126" spans="1:33" s="27" customFormat="1" ht="24" customHeight="1">
      <c r="A126" s="211"/>
      <c r="B126" s="211"/>
      <c r="C126" s="42" t="s">
        <v>60</v>
      </c>
      <c r="D126" s="202">
        <v>121550000</v>
      </c>
      <c r="E126" s="202"/>
      <c r="F126" s="202"/>
      <c r="G126" s="202"/>
      <c r="H126" s="202"/>
      <c r="I126" s="202"/>
      <c r="J126" s="202"/>
      <c r="K126" s="202"/>
      <c r="L126" s="202"/>
      <c r="M126" s="202" t="s">
        <v>82</v>
      </c>
      <c r="N126" s="202"/>
      <c r="O126" s="202"/>
      <c r="P126" s="202"/>
      <c r="Q126" s="202"/>
      <c r="R126" s="202"/>
      <c r="S126" s="202"/>
      <c r="T126" s="202"/>
      <c r="U126" s="202"/>
      <c r="V126" s="202" t="s">
        <v>83</v>
      </c>
      <c r="W126" s="202"/>
      <c r="X126" s="202"/>
      <c r="Y126" s="202"/>
      <c r="Z126" s="202"/>
      <c r="AA126" s="202"/>
      <c r="AB126" s="202"/>
      <c r="AC126" s="202"/>
      <c r="AD126" s="202"/>
    </row>
    <row r="127" spans="1:33" s="27" customFormat="1" ht="24" customHeight="1">
      <c r="A127" s="211"/>
      <c r="B127" s="211"/>
      <c r="C127" s="42" t="s">
        <v>61</v>
      </c>
      <c r="D127" s="202"/>
      <c r="E127" s="202"/>
      <c r="F127" s="202"/>
      <c r="G127" s="202"/>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row>
    <row r="128" spans="1:33" s="27" customFormat="1" ht="24" customHeight="1">
      <c r="A128" s="211"/>
      <c r="B128" s="211"/>
      <c r="C128" s="201" t="s">
        <v>62</v>
      </c>
      <c r="D128" s="202">
        <v>100000</v>
      </c>
      <c r="E128" s="202"/>
      <c r="F128" s="202"/>
      <c r="G128" s="202"/>
      <c r="H128" s="202"/>
      <c r="I128" s="202"/>
      <c r="J128" s="202"/>
      <c r="K128" s="202"/>
      <c r="L128" s="202"/>
      <c r="M128" s="202" t="s">
        <v>84</v>
      </c>
      <c r="N128" s="202"/>
      <c r="O128" s="202"/>
      <c r="P128" s="202"/>
      <c r="Q128" s="202"/>
      <c r="R128" s="202"/>
      <c r="S128" s="202"/>
      <c r="T128" s="202"/>
      <c r="U128" s="202"/>
      <c r="V128" s="202" t="s">
        <v>85</v>
      </c>
      <c r="W128" s="202"/>
      <c r="X128" s="202"/>
      <c r="Y128" s="202"/>
      <c r="Z128" s="202"/>
      <c r="AA128" s="202"/>
      <c r="AB128" s="202"/>
      <c r="AC128" s="202"/>
      <c r="AD128" s="202"/>
    </row>
    <row r="129" spans="1:30" s="27" customFormat="1" ht="24" customHeight="1">
      <c r="A129" s="211"/>
      <c r="B129" s="211"/>
      <c r="C129" s="201"/>
      <c r="D129" s="202"/>
      <c r="E129" s="202"/>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row>
    <row r="130" spans="1:30" s="27" customFormat="1" ht="24" customHeight="1">
      <c r="A130" s="211"/>
      <c r="B130" s="211"/>
      <c r="C130" s="42" t="s">
        <v>74</v>
      </c>
      <c r="D130" s="201">
        <f>SUM(D125:L129)</f>
        <v>143880000</v>
      </c>
      <c r="E130" s="201"/>
      <c r="F130" s="201"/>
      <c r="G130" s="201"/>
      <c r="H130" s="201"/>
      <c r="I130" s="201"/>
      <c r="J130" s="201"/>
      <c r="K130" s="201"/>
      <c r="L130" s="201"/>
      <c r="M130" s="213"/>
      <c r="N130" s="213"/>
      <c r="O130" s="213"/>
      <c r="P130" s="213"/>
      <c r="Q130" s="213"/>
      <c r="R130" s="213"/>
      <c r="S130" s="213"/>
      <c r="T130" s="213"/>
      <c r="U130" s="213"/>
      <c r="V130" s="213"/>
      <c r="W130" s="213"/>
      <c r="X130" s="213"/>
      <c r="Y130" s="213"/>
      <c r="Z130" s="213"/>
      <c r="AA130" s="213"/>
      <c r="AB130" s="213"/>
      <c r="AC130" s="213"/>
      <c r="AD130" s="213"/>
    </row>
    <row r="131" spans="1:30" s="27" customFormat="1">
      <c r="A131" s="10" t="s">
        <v>16</v>
      </c>
      <c r="B131" s="10"/>
      <c r="C131" s="10"/>
      <c r="D131" s="10"/>
      <c r="E131" s="10"/>
      <c r="F131" s="10"/>
      <c r="G131" s="10"/>
      <c r="AD131" s="28" t="s">
        <v>32</v>
      </c>
    </row>
    <row r="132" spans="1:30" s="27" customFormat="1" ht="18" customHeight="1">
      <c r="A132" s="201" t="s">
        <v>55</v>
      </c>
      <c r="B132" s="201"/>
      <c r="C132" s="201"/>
      <c r="D132" s="201" t="s">
        <v>56</v>
      </c>
      <c r="E132" s="201"/>
      <c r="F132" s="201"/>
      <c r="G132" s="201"/>
      <c r="H132" s="201"/>
      <c r="I132" s="201"/>
      <c r="J132" s="201"/>
      <c r="K132" s="201"/>
      <c r="L132" s="201"/>
      <c r="M132" s="201" t="s">
        <v>57</v>
      </c>
      <c r="N132" s="201"/>
      <c r="O132" s="201"/>
      <c r="P132" s="201"/>
      <c r="Q132" s="201"/>
      <c r="R132" s="201"/>
      <c r="S132" s="201"/>
      <c r="T132" s="201"/>
      <c r="U132" s="201"/>
      <c r="V132" s="201" t="s">
        <v>73</v>
      </c>
      <c r="W132" s="201"/>
      <c r="X132" s="201"/>
      <c r="Y132" s="201"/>
      <c r="Z132" s="201"/>
      <c r="AA132" s="201"/>
      <c r="AB132" s="201"/>
      <c r="AC132" s="201"/>
      <c r="AD132" s="201"/>
    </row>
    <row r="133" spans="1:30" s="27" customFormat="1" ht="24" customHeight="1">
      <c r="A133" s="211" t="s">
        <v>58</v>
      </c>
      <c r="B133" s="211"/>
      <c r="C133" s="42" t="s">
        <v>59</v>
      </c>
      <c r="D133" s="202">
        <v>22230000</v>
      </c>
      <c r="E133" s="202"/>
      <c r="F133" s="202"/>
      <c r="G133" s="202"/>
      <c r="H133" s="202"/>
      <c r="I133" s="202"/>
      <c r="J133" s="202"/>
      <c r="K133" s="202"/>
      <c r="L133" s="202"/>
      <c r="M133" s="212"/>
      <c r="N133" s="212"/>
      <c r="O133" s="212"/>
      <c r="P133" s="212"/>
      <c r="Q133" s="212"/>
      <c r="R133" s="212"/>
      <c r="S133" s="212"/>
      <c r="T133" s="212"/>
      <c r="U133" s="212"/>
      <c r="V133" s="202" t="s">
        <v>81</v>
      </c>
      <c r="W133" s="202"/>
      <c r="X133" s="202"/>
      <c r="Y133" s="202"/>
      <c r="Z133" s="202"/>
      <c r="AA133" s="202"/>
      <c r="AB133" s="202"/>
      <c r="AC133" s="202"/>
      <c r="AD133" s="202"/>
    </row>
    <row r="134" spans="1:30" s="27" customFormat="1" ht="24" customHeight="1">
      <c r="A134" s="211"/>
      <c r="B134" s="211"/>
      <c r="C134" s="42" t="s">
        <v>60</v>
      </c>
      <c r="D134" s="202">
        <v>99550000</v>
      </c>
      <c r="E134" s="202"/>
      <c r="F134" s="202"/>
      <c r="G134" s="202"/>
      <c r="H134" s="202"/>
      <c r="I134" s="202"/>
      <c r="J134" s="202"/>
      <c r="K134" s="202"/>
      <c r="L134" s="202"/>
      <c r="M134" s="202" t="s">
        <v>82</v>
      </c>
      <c r="N134" s="202"/>
      <c r="O134" s="202"/>
      <c r="P134" s="202"/>
      <c r="Q134" s="202"/>
      <c r="R134" s="202"/>
      <c r="S134" s="202"/>
      <c r="T134" s="202"/>
      <c r="U134" s="202"/>
      <c r="V134" s="202" t="s">
        <v>83</v>
      </c>
      <c r="W134" s="202"/>
      <c r="X134" s="202"/>
      <c r="Y134" s="202"/>
      <c r="Z134" s="202"/>
      <c r="AA134" s="202"/>
      <c r="AB134" s="202"/>
      <c r="AC134" s="202"/>
      <c r="AD134" s="202"/>
    </row>
    <row r="135" spans="1:30" s="27" customFormat="1" ht="24" customHeight="1">
      <c r="A135" s="211"/>
      <c r="B135" s="211"/>
      <c r="C135" s="42" t="s">
        <v>61</v>
      </c>
      <c r="D135" s="202"/>
      <c r="E135" s="202"/>
      <c r="F135" s="202"/>
      <c r="G135" s="202"/>
      <c r="H135" s="202"/>
      <c r="I135" s="202"/>
      <c r="J135" s="202"/>
      <c r="K135" s="202"/>
      <c r="L135" s="202"/>
      <c r="M135" s="202"/>
      <c r="N135" s="202"/>
      <c r="O135" s="202"/>
      <c r="P135" s="202"/>
      <c r="Q135" s="202"/>
      <c r="R135" s="202"/>
      <c r="S135" s="202"/>
      <c r="T135" s="202"/>
      <c r="U135" s="202"/>
      <c r="V135" s="202"/>
      <c r="W135" s="202"/>
      <c r="X135" s="202"/>
      <c r="Y135" s="202"/>
      <c r="Z135" s="202"/>
      <c r="AA135" s="202"/>
      <c r="AB135" s="202"/>
      <c r="AC135" s="202"/>
      <c r="AD135" s="202"/>
    </row>
    <row r="136" spans="1:30" s="27" customFormat="1" ht="24" customHeight="1">
      <c r="A136" s="211"/>
      <c r="B136" s="211"/>
      <c r="C136" s="201" t="s">
        <v>62</v>
      </c>
      <c r="D136" s="202">
        <v>100000</v>
      </c>
      <c r="E136" s="202"/>
      <c r="F136" s="202"/>
      <c r="G136" s="202"/>
      <c r="H136" s="202"/>
      <c r="I136" s="202"/>
      <c r="J136" s="202"/>
      <c r="K136" s="202"/>
      <c r="L136" s="202"/>
      <c r="M136" s="202" t="s">
        <v>84</v>
      </c>
      <c r="N136" s="202"/>
      <c r="O136" s="202"/>
      <c r="P136" s="202"/>
      <c r="Q136" s="202"/>
      <c r="R136" s="202"/>
      <c r="S136" s="202"/>
      <c r="T136" s="202"/>
      <c r="U136" s="202"/>
      <c r="V136" s="202" t="s">
        <v>86</v>
      </c>
      <c r="W136" s="202"/>
      <c r="X136" s="202"/>
      <c r="Y136" s="202"/>
      <c r="Z136" s="202"/>
      <c r="AA136" s="202"/>
      <c r="AB136" s="202"/>
      <c r="AC136" s="202"/>
      <c r="AD136" s="202"/>
    </row>
    <row r="137" spans="1:30" s="27" customFormat="1" ht="24" customHeight="1">
      <c r="A137" s="211"/>
      <c r="B137" s="211"/>
      <c r="C137" s="201"/>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202"/>
      <c r="AC137" s="202"/>
      <c r="AD137" s="202"/>
    </row>
    <row r="138" spans="1:30" s="27" customFormat="1" ht="24" customHeight="1">
      <c r="A138" s="211"/>
      <c r="B138" s="211"/>
      <c r="C138" s="42" t="s">
        <v>74</v>
      </c>
      <c r="D138" s="201">
        <f>SUM(D133:L137)</f>
        <v>121880000</v>
      </c>
      <c r="E138" s="201"/>
      <c r="F138" s="201"/>
      <c r="G138" s="201"/>
      <c r="H138" s="201"/>
      <c r="I138" s="201"/>
      <c r="J138" s="201"/>
      <c r="K138" s="201"/>
      <c r="L138" s="201"/>
      <c r="M138" s="213"/>
      <c r="N138" s="213"/>
      <c r="O138" s="213"/>
      <c r="P138" s="213"/>
      <c r="Q138" s="213"/>
      <c r="R138" s="213"/>
      <c r="S138" s="213"/>
      <c r="T138" s="213"/>
      <c r="U138" s="213"/>
      <c r="V138" s="213"/>
      <c r="W138" s="213"/>
      <c r="X138" s="213"/>
      <c r="Y138" s="213"/>
      <c r="Z138" s="213"/>
      <c r="AA138" s="213"/>
      <c r="AB138" s="213"/>
      <c r="AC138" s="213"/>
      <c r="AD138" s="213"/>
    </row>
    <row r="139" spans="1:30" s="27" customFormat="1" ht="27" customHeight="1">
      <c r="A139" s="43"/>
      <c r="B139" s="214" t="s">
        <v>63</v>
      </c>
      <c r="C139" s="214"/>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c r="Z139" s="214"/>
      <c r="AA139" s="214"/>
      <c r="AB139" s="214"/>
      <c r="AC139" s="214"/>
      <c r="AD139" s="214"/>
    </row>
    <row r="140" spans="1:30" s="27" customFormat="1" ht="16.5" customHeight="1">
      <c r="A140" s="43"/>
      <c r="B140" s="44" t="s">
        <v>64</v>
      </c>
      <c r="C140" s="44"/>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row>
    <row r="141" spans="1:30" s="27" customFormat="1" ht="16.5" customHeight="1">
      <c r="A141" s="43"/>
      <c r="B141" s="44" t="s">
        <v>65</v>
      </c>
      <c r="C141" s="44"/>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row>
    <row r="142" spans="1:30" s="27" customFormat="1" ht="18.5" thickBot="1"/>
    <row r="143" spans="1:30" s="27" customFormat="1">
      <c r="A143" s="203" t="s">
        <v>50</v>
      </c>
      <c r="B143" s="204"/>
      <c r="C143" s="204"/>
      <c r="D143" s="204"/>
      <c r="E143" s="204"/>
      <c r="F143" s="46"/>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8"/>
    </row>
    <row r="144" spans="1:30" s="27" customFormat="1">
      <c r="A144" s="205"/>
      <c r="B144" s="206"/>
      <c r="C144" s="206"/>
      <c r="D144" s="206"/>
      <c r="E144" s="206"/>
      <c r="F144" s="49"/>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1"/>
    </row>
    <row r="145" spans="1:30" ht="18.5" thickBot="1">
      <c r="A145" s="207"/>
      <c r="B145" s="208"/>
      <c r="C145" s="208"/>
      <c r="D145" s="208"/>
      <c r="E145" s="208"/>
      <c r="F145" s="52"/>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4"/>
    </row>
  </sheetData>
  <mergeCells count="218">
    <mergeCell ref="D138:L138"/>
    <mergeCell ref="M138:U138"/>
    <mergeCell ref="V138:AD138"/>
    <mergeCell ref="D130:L130"/>
    <mergeCell ref="M130:U130"/>
    <mergeCell ref="V130:AD130"/>
    <mergeCell ref="B139:AD139"/>
    <mergeCell ref="A132:C132"/>
    <mergeCell ref="D132:L132"/>
    <mergeCell ref="M132:U132"/>
    <mergeCell ref="V132:AD132"/>
    <mergeCell ref="A133:B138"/>
    <mergeCell ref="D133:L133"/>
    <mergeCell ref="M133:U133"/>
    <mergeCell ref="V133:AD133"/>
    <mergeCell ref="D134:L134"/>
    <mergeCell ref="M134:U134"/>
    <mergeCell ref="V134:AD134"/>
    <mergeCell ref="D135:L135"/>
    <mergeCell ref="M135:U135"/>
    <mergeCell ref="V135:AD135"/>
    <mergeCell ref="C136:C137"/>
    <mergeCell ref="D136:L136"/>
    <mergeCell ref="M137:U137"/>
    <mergeCell ref="M125:U125"/>
    <mergeCell ref="V125:AD125"/>
    <mergeCell ref="D126:L126"/>
    <mergeCell ref="M126:U126"/>
    <mergeCell ref="V126:AD126"/>
    <mergeCell ref="D127:L127"/>
    <mergeCell ref="M127:U127"/>
    <mergeCell ref="V127:AD127"/>
    <mergeCell ref="V137:AD137"/>
    <mergeCell ref="C128:C129"/>
    <mergeCell ref="D128:L128"/>
    <mergeCell ref="M128:U128"/>
    <mergeCell ref="V128:AD128"/>
    <mergeCell ref="D129:L129"/>
    <mergeCell ref="M129:U129"/>
    <mergeCell ref="V129:AD129"/>
    <mergeCell ref="A143:E145"/>
    <mergeCell ref="A118:F119"/>
    <mergeCell ref="G118:M119"/>
    <mergeCell ref="N118:S119"/>
    <mergeCell ref="T118:V119"/>
    <mergeCell ref="W118:AD119"/>
    <mergeCell ref="Q121:V121"/>
    <mergeCell ref="W121:AD121"/>
    <mergeCell ref="A124:C124"/>
    <mergeCell ref="D124:L124"/>
    <mergeCell ref="M124:U124"/>
    <mergeCell ref="V124:AD124"/>
    <mergeCell ref="A125:B130"/>
    <mergeCell ref="D125:L125"/>
    <mergeCell ref="M136:U136"/>
    <mergeCell ref="V136:AD136"/>
    <mergeCell ref="D137:L137"/>
    <mergeCell ref="A114:F114"/>
    <mergeCell ref="G114:M114"/>
    <mergeCell ref="N114:S114"/>
    <mergeCell ref="T114:V114"/>
    <mergeCell ref="W114:AD114"/>
    <mergeCell ref="A115:F116"/>
    <mergeCell ref="G115:M116"/>
    <mergeCell ref="N115:S116"/>
    <mergeCell ref="T115:V116"/>
    <mergeCell ref="W115:AD116"/>
    <mergeCell ref="Y99:AD100"/>
    <mergeCell ref="A110:G110"/>
    <mergeCell ref="A112:F113"/>
    <mergeCell ref="G112:M113"/>
    <mergeCell ref="N112:S113"/>
    <mergeCell ref="T112:V113"/>
    <mergeCell ref="W112:AD113"/>
    <mergeCell ref="A106:F106"/>
    <mergeCell ref="G106:M106"/>
    <mergeCell ref="N106:S106"/>
    <mergeCell ref="T106:V106"/>
    <mergeCell ref="W106:AD106"/>
    <mergeCell ref="A107:F108"/>
    <mergeCell ref="G107:M108"/>
    <mergeCell ref="N107:S108"/>
    <mergeCell ref="T107:V108"/>
    <mergeCell ref="W107:AD108"/>
    <mergeCell ref="A91:C92"/>
    <mergeCell ref="A93:C94"/>
    <mergeCell ref="A95:C96"/>
    <mergeCell ref="A97:C98"/>
    <mergeCell ref="A103:G103"/>
    <mergeCell ref="A104:F105"/>
    <mergeCell ref="G104:M105"/>
    <mergeCell ref="N104:S105"/>
    <mergeCell ref="T104:V105"/>
    <mergeCell ref="D91:I92"/>
    <mergeCell ref="J91:O92"/>
    <mergeCell ref="P91:U92"/>
    <mergeCell ref="V91:X92"/>
    <mergeCell ref="D97:I98"/>
    <mergeCell ref="J97:O98"/>
    <mergeCell ref="P97:U98"/>
    <mergeCell ref="W104:AD105"/>
    <mergeCell ref="V97:X98"/>
    <mergeCell ref="Y97:AD98"/>
    <mergeCell ref="A99:C100"/>
    <mergeCell ref="D99:I100"/>
    <mergeCell ref="J99:O100"/>
    <mergeCell ref="P99:U100"/>
    <mergeCell ref="V99:X100"/>
    <mergeCell ref="Y91:AD92"/>
    <mergeCell ref="D93:I94"/>
    <mergeCell ref="J93:O94"/>
    <mergeCell ref="P93:U94"/>
    <mergeCell ref="V93:X94"/>
    <mergeCell ref="Y93:AD94"/>
    <mergeCell ref="D95:I96"/>
    <mergeCell ref="J95:O96"/>
    <mergeCell ref="P95:U96"/>
    <mergeCell ref="V95:X96"/>
    <mergeCell ref="Y95:AD96"/>
    <mergeCell ref="D86:I87"/>
    <mergeCell ref="J86:O87"/>
    <mergeCell ref="A84:C85"/>
    <mergeCell ref="A86:C87"/>
    <mergeCell ref="P86:U87"/>
    <mergeCell ref="V86:X87"/>
    <mergeCell ref="Y86:AD87"/>
    <mergeCell ref="A88:C89"/>
    <mergeCell ref="D88:I89"/>
    <mergeCell ref="J88:O89"/>
    <mergeCell ref="P88:U89"/>
    <mergeCell ref="V88:X89"/>
    <mergeCell ref="Y88:AD89"/>
    <mergeCell ref="A80:C81"/>
    <mergeCell ref="A82:C83"/>
    <mergeCell ref="V82:X83"/>
    <mergeCell ref="Y82:AD83"/>
    <mergeCell ref="D84:I85"/>
    <mergeCell ref="J84:O85"/>
    <mergeCell ref="P84:U85"/>
    <mergeCell ref="V84:X85"/>
    <mergeCell ref="Y84:AD85"/>
    <mergeCell ref="D80:I81"/>
    <mergeCell ref="J80:O81"/>
    <mergeCell ref="P80:U81"/>
    <mergeCell ref="V80:X81"/>
    <mergeCell ref="Y80:AD81"/>
    <mergeCell ref="D82:I83"/>
    <mergeCell ref="J82:O83"/>
    <mergeCell ref="P82:U83"/>
    <mergeCell ref="A77:C79"/>
    <mergeCell ref="D77:I78"/>
    <mergeCell ref="J77:O78"/>
    <mergeCell ref="P77:U78"/>
    <mergeCell ref="V77:X78"/>
    <mergeCell ref="Y77:AD78"/>
    <mergeCell ref="D79:I79"/>
    <mergeCell ref="J79:O79"/>
    <mergeCell ref="P79:U79"/>
    <mergeCell ref="V79:X79"/>
    <mergeCell ref="Y79:AD79"/>
    <mergeCell ref="A72:F73"/>
    <mergeCell ref="G72:M73"/>
    <mergeCell ref="N72:S73"/>
    <mergeCell ref="T72:V73"/>
    <mergeCell ref="W72:AD73"/>
    <mergeCell ref="A75:G75"/>
    <mergeCell ref="A68:F68"/>
    <mergeCell ref="G68:M68"/>
    <mergeCell ref="N68:S68"/>
    <mergeCell ref="T68:V68"/>
    <mergeCell ref="W68:AD68"/>
    <mergeCell ref="A69:F70"/>
    <mergeCell ref="G69:M70"/>
    <mergeCell ref="N69:S70"/>
    <mergeCell ref="T69:V70"/>
    <mergeCell ref="W69:AD70"/>
    <mergeCell ref="A64:G64"/>
    <mergeCell ref="A66:F67"/>
    <mergeCell ref="G66:M67"/>
    <mergeCell ref="N66:S67"/>
    <mergeCell ref="T66:V67"/>
    <mergeCell ref="W66:AD67"/>
    <mergeCell ref="R60:S60"/>
    <mergeCell ref="U60:V60"/>
    <mergeCell ref="Y60:Z60"/>
    <mergeCell ref="AB60:AC60"/>
    <mergeCell ref="R61:S61"/>
    <mergeCell ref="U61:V61"/>
    <mergeCell ref="Y61:Z61"/>
    <mergeCell ref="AB61:AC61"/>
    <mergeCell ref="R58:S58"/>
    <mergeCell ref="U58:V58"/>
    <mergeCell ref="Y58:Z58"/>
    <mergeCell ref="AB58:AC58"/>
    <mergeCell ref="R59:S59"/>
    <mergeCell ref="U59:V59"/>
    <mergeCell ref="Y59:Z59"/>
    <mergeCell ref="AB59:AC59"/>
    <mergeCell ref="A45:AD47"/>
    <mergeCell ref="A52:AD54"/>
    <mergeCell ref="R56:W56"/>
    <mergeCell ref="Y56:AD56"/>
    <mergeCell ref="R57:S57"/>
    <mergeCell ref="U57:V57"/>
    <mergeCell ref="Y57:Z57"/>
    <mergeCell ref="AB57:AC57"/>
    <mergeCell ref="I30:J30"/>
    <mergeCell ref="A40:G40"/>
    <mergeCell ref="A4:AD4"/>
    <mergeCell ref="A9:G9"/>
    <mergeCell ref="A11:AD13"/>
    <mergeCell ref="A15:AD17"/>
    <mergeCell ref="A19:G19"/>
    <mergeCell ref="I21:J21"/>
    <mergeCell ref="A32:AD37"/>
    <mergeCell ref="A23:AD28"/>
    <mergeCell ref="I22:J22"/>
    <mergeCell ref="I31:J31"/>
  </mergeCells>
  <phoneticPr fontId="3"/>
  <dataValidations count="1">
    <dataValidation type="list" allowBlank="1" showInputMessage="1" showErrorMessage="1" sqref="Z21:Z22 T30:T31 A50:A51 A43:A44 Q43 Q50 Z30:Z31 T21:T22" xr:uid="{E3439D67-4F2C-4963-AB26-7DDF72E86758}">
      <formula1>"〇"</formula1>
    </dataValidation>
  </dataValidations>
  <pageMargins left="0.7" right="0.7" top="0.75" bottom="0.75" header="0.3" footer="0.3"/>
  <pageSetup paperSize="9" scale="90" fitToHeight="0" orientation="portrait" r:id="rId1"/>
  <rowBreaks count="3" manualBreakCount="3">
    <brk id="39" max="29" man="1"/>
    <brk id="73" max="29" man="1"/>
    <brk id="12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【1,000㎡未満】事業変更計画書(第5号様式別紙1‐2)</vt:lpstr>
      <vt:lpstr>'【1,000㎡未満】事業変更計画書(第5号様式別紙1‐2)'!Print_Area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2023-03-30T12:46:54Z</dcterms:created>
  <dcterms:modified xsi:type="dcterms:W3CDTF">2024-03-22T01:10:28Z</dcterms:modified>
</cp:coreProperties>
</file>