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AC1936C-588D-4420-937D-357F09F8F3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補助事業実績報告書(8号様式別紙1‐2)" sheetId="2" r:id="rId1"/>
  </sheets>
  <definedNames>
    <definedName name="_xlnm.Print_Area" localSheetId="0">'補助事業実績報告書(8号様式別紙1‐2)'!$A$1:$AE$102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2" l="1"/>
  <c r="J70" i="2"/>
  <c r="D70" i="2"/>
  <c r="Y68" i="2"/>
  <c r="Y66" i="2"/>
  <c r="Y64" i="2"/>
  <c r="Y62" i="2"/>
  <c r="W99" i="2"/>
  <c r="W92" i="2"/>
  <c r="W81" i="2"/>
  <c r="W51" i="2"/>
  <c r="Y70" i="2" l="1"/>
</calcChain>
</file>

<file path=xl/sharedStrings.xml><?xml version="1.0" encoding="utf-8"?>
<sst xmlns="http://schemas.openxmlformats.org/spreadsheetml/2006/main" count="144" uniqueCount="79">
  <si>
    <r>
      <t>第８号様式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</si>
  <si>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t>補助事業実績報告書</t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</si>
  <si>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</si>
  <si>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</si>
  <si>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</si>
  <si>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</si>
  <si>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</si>
  <si>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</si>
  <si>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</si>
  <si>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</si>
  <si>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</si>
  <si>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</si>
  <si>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</si>
  <si>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</si>
  <si>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</si>
  <si>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</si>
  <si>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</si>
  <si>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</si>
  <si>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施設整備</t>
    <rPh sb="0" eb="2">
      <t>シセツ</t>
    </rPh>
    <rPh sb="2" eb="4">
      <t>セイビ</t>
    </rPh>
    <phoneticPr fontId="4"/>
  </si>
  <si>
    <t>〇客室階用エレベーター12基の内、3基を下記の通りバリアフリーに対応したものへ改修した。
・車椅子使用者用の副操作盤の設置・かご内に鏡と手すりを設置・操作盤に点字を設置し、ボタンは凸文字とする・音声案内を追加
〇地下1階の宴会ロビーに授乳室を設置し、下記の設備を設けた。
・ベビーベッドの設置・授乳用いすの設置・調乳用給湯器の設置</t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</si>
  <si>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</si>
  <si>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</si>
  <si>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</si>
  <si>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</si>
  <si>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〇</t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</si>
  <si>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</si>
  <si>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</si>
  <si>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</si>
  <si>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</si>
  <si>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r>
      <t>〇館内客室の内、40㎡を3室、また20㎡の</t>
    </r>
    <r>
      <rPr>
        <sz val="9"/>
        <color theme="1"/>
        <rFont val="游ゴシック"/>
        <family val="3"/>
        <charset val="128"/>
      </rPr>
      <t>４</t>
    </r>
    <r>
      <rPr>
        <sz val="9"/>
        <color theme="1"/>
        <rFont val="Yu Gothic"/>
        <family val="3"/>
        <charset val="128"/>
        <scheme val="minor"/>
      </rPr>
      <t>室を改修し40㎡</t>
    </r>
    <r>
      <rPr>
        <sz val="9"/>
        <color theme="1"/>
        <rFont val="游ゴシック"/>
        <family val="3"/>
        <charset val="128"/>
      </rPr>
      <t>２</t>
    </r>
    <r>
      <rPr>
        <sz val="9"/>
        <color theme="1"/>
        <rFont val="Yu Gothic"/>
        <family val="3"/>
        <charset val="128"/>
        <scheme val="minor"/>
      </rPr>
      <t>室として、32㎡の3室も48㎡2室として計７室（改修前10室）に、下記の設備を設け、車椅子使用者用客室として整備した。
・客室入口有効幅を75cmから90cmへ拡張(1室のみ85cm)・浴室等出入口有効幅80cm
・ベッドルーム及び浴室等に150cmの回転径のとれるスペースを確保
・スロープを設置し段差を解消・手すり、スイッチ等は基準に沿った位置に設置
〇館内客室の内、40㎡の3室に下記の改修を行い、一般客室として整備した。
・客室出入口扉の丁番を交換し、有効幅を75cmから80cmへ拡張・スロープを設置し段差を解消
・浴室等の出入口有効幅も75cm以上とし、客室内の通路も75cm以上の幅を確保(1室のみ70cm)</t>
    </r>
    <rPh sb="1" eb="3">
      <t>カンナイ</t>
    </rPh>
    <rPh sb="3" eb="5">
      <t>キャクシツ</t>
    </rPh>
    <rPh sb="6" eb="7">
      <t>ウチ</t>
    </rPh>
    <rPh sb="13" eb="14">
      <t>シツ</t>
    </rPh>
    <rPh sb="24" eb="26">
      <t>カイシュウ</t>
    </rPh>
    <rPh sb="41" eb="42">
      <t>シツ</t>
    </rPh>
    <rPh sb="47" eb="48">
      <t>シツ</t>
    </rPh>
    <rPh sb="51" eb="52">
      <t>ケイ</t>
    </rPh>
    <rPh sb="53" eb="54">
      <t>シツ</t>
    </rPh>
    <rPh sb="55" eb="57">
      <t>カイシュウ</t>
    </rPh>
    <rPh sb="57" eb="58">
      <t>マエ</t>
    </rPh>
    <rPh sb="60" eb="61">
      <t>シツ</t>
    </rPh>
    <rPh sb="64" eb="66">
      <t>カキ</t>
    </rPh>
    <rPh sb="67" eb="69">
      <t>セツビ</t>
    </rPh>
    <rPh sb="70" eb="71">
      <t>モウ</t>
    </rPh>
    <rPh sb="73" eb="80">
      <t>クルマイスシヨウシャヨウ</t>
    </rPh>
    <rPh sb="80" eb="82">
      <t>キャクシツ</t>
    </rPh>
    <rPh sb="85" eb="87">
      <t>セイビ</t>
    </rPh>
    <rPh sb="92" eb="94">
      <t>キャクシツ</t>
    </rPh>
    <rPh sb="94" eb="96">
      <t>イリグチ</t>
    </rPh>
    <rPh sb="96" eb="98">
      <t>ユウコウ</t>
    </rPh>
    <rPh sb="98" eb="99">
      <t>ハバ</t>
    </rPh>
    <rPh sb="111" eb="113">
      <t>カクチョウ</t>
    </rPh>
    <rPh sb="115" eb="116">
      <t>シツ</t>
    </rPh>
    <rPh sb="124" eb="127">
      <t>ヨクシツトウ</t>
    </rPh>
    <rPh sb="127" eb="130">
      <t>デイリグチ</t>
    </rPh>
    <rPh sb="130" eb="132">
      <t>ユウコウ</t>
    </rPh>
    <rPh sb="132" eb="133">
      <t>ハバ</t>
    </rPh>
    <rPh sb="145" eb="146">
      <t>オヨ</t>
    </rPh>
    <rPh sb="147" eb="149">
      <t>ヨクシツ</t>
    </rPh>
    <rPh sb="149" eb="150">
      <t>トウ</t>
    </rPh>
    <rPh sb="157" eb="159">
      <t>カイテン</t>
    </rPh>
    <rPh sb="159" eb="160">
      <t>ケイ</t>
    </rPh>
    <rPh sb="169" eb="171">
      <t>カクホ</t>
    </rPh>
    <rPh sb="178" eb="180">
      <t>セッチ</t>
    </rPh>
    <rPh sb="181" eb="183">
      <t>ダンサ</t>
    </rPh>
    <rPh sb="184" eb="186">
      <t>カイショウ</t>
    </rPh>
    <rPh sb="187" eb="188">
      <t>テ</t>
    </rPh>
    <rPh sb="195" eb="196">
      <t>トウ</t>
    </rPh>
    <rPh sb="197" eb="199">
      <t>キジュン</t>
    </rPh>
    <rPh sb="200" eb="201">
      <t>ソ</t>
    </rPh>
    <rPh sb="203" eb="205">
      <t>イチ</t>
    </rPh>
    <rPh sb="206" eb="208">
      <t>セッチ</t>
    </rPh>
    <rPh sb="210" eb="212">
      <t>カンナイ</t>
    </rPh>
    <rPh sb="212" eb="214">
      <t>キャクシツ</t>
    </rPh>
    <rPh sb="215" eb="216">
      <t>ウチ</t>
    </rPh>
    <rPh sb="222" eb="223">
      <t>シツ</t>
    </rPh>
    <rPh sb="224" eb="226">
      <t>カキ</t>
    </rPh>
    <rPh sb="227" eb="229">
      <t>カイシュウ</t>
    </rPh>
    <rPh sb="230" eb="231">
      <t>オコナ</t>
    </rPh>
    <rPh sb="233" eb="235">
      <t>イッパン</t>
    </rPh>
    <rPh sb="235" eb="237">
      <t>キャクシツ</t>
    </rPh>
    <rPh sb="240" eb="242">
      <t>セイビ</t>
    </rPh>
    <rPh sb="247" eb="249">
      <t>キャクシツ</t>
    </rPh>
    <rPh sb="249" eb="252">
      <t>デイリグチ</t>
    </rPh>
    <rPh sb="252" eb="253">
      <t>トビラ</t>
    </rPh>
    <rPh sb="254" eb="256">
      <t>チョウバン</t>
    </rPh>
    <rPh sb="257" eb="259">
      <t>コウカン</t>
    </rPh>
    <rPh sb="261" eb="263">
      <t>ユウコウ</t>
    </rPh>
    <rPh sb="263" eb="264">
      <t>ハバ</t>
    </rPh>
    <rPh sb="276" eb="278">
      <t>カクチョウ</t>
    </rPh>
    <rPh sb="284" eb="286">
      <t>セッチ</t>
    </rPh>
    <rPh sb="287" eb="289">
      <t>ダンサ</t>
    </rPh>
    <rPh sb="290" eb="292">
      <t>カイショウ</t>
    </rPh>
    <rPh sb="297" eb="300">
      <t>デイリグチ</t>
    </rPh>
    <rPh sb="313" eb="315">
      <t>キャクシツ</t>
    </rPh>
    <rPh sb="315" eb="316">
      <t>ナイ</t>
    </rPh>
    <rPh sb="317" eb="319">
      <t>ツウロ</t>
    </rPh>
    <rPh sb="324" eb="326">
      <t>イジョウ</t>
    </rPh>
    <rPh sb="327" eb="328">
      <t>ハバ</t>
    </rPh>
    <rPh sb="329" eb="331">
      <t>カクホ</t>
    </rPh>
    <rPh sb="333" eb="334">
      <t>シツ</t>
    </rPh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</si>
  <si>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</si>
  <si>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</si>
  <si>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</si>
  <si>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</si>
  <si>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</si>
  <si>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・客室整備で改修を行った客室で利用することを想定し、シャワーチェア、移乗台(各12台)
・館内移動のため貸し出し用車椅子(３台)を購入した。</t>
    <rPh sb="38" eb="39">
      <t>カク</t>
    </rPh>
    <rPh sb="41" eb="42">
      <t>ダイ</t>
    </rPh>
    <rPh sb="65" eb="67">
      <t>コウニュウ</t>
    </rPh>
    <phoneticPr fontId="4"/>
  </si>
  <si>
    <t>３．スケジュール</t>
    <phoneticPr fontId="4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</si>
  <si>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4"/>
  </si>
  <si>
    <t>月</t>
    <rPh sb="0" eb="1">
      <t>ガツ</t>
    </rPh>
    <phoneticPr fontId="4"/>
  </si>
  <si>
    <t>着工（購入）年月</t>
    <rPh sb="0" eb="2">
      <t>チャッコウ</t>
    </rPh>
    <rPh sb="3" eb="5">
      <t>コウニュウ</t>
    </rPh>
    <rPh sb="6" eb="8">
      <t>ネンゲツ</t>
    </rPh>
    <phoneticPr fontId="4"/>
  </si>
  <si>
    <t>竣工（納品）年月</t>
    <rPh sb="0" eb="2">
      <t>シュンコウ</t>
    </rPh>
    <rPh sb="3" eb="5">
      <t>ノウヒン</t>
    </rPh>
    <rPh sb="6" eb="8">
      <t>ネンゲツ</t>
    </rPh>
    <phoneticPr fontId="4"/>
  </si>
  <si>
    <t>利用開始年月</t>
    <rPh sb="0" eb="2">
      <t>リヨウ</t>
    </rPh>
    <rPh sb="2" eb="4">
      <t>カイシ</t>
    </rPh>
    <rPh sb="4" eb="6">
      <t>ネンゲツ</t>
    </rPh>
    <phoneticPr fontId="4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</si>
  <si>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</si>
  <si>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</si>
  <si>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</si>
  <si>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</si>
  <si>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</si>
  <si>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</si>
  <si>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</si>
  <si>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</si>
  <si>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</si>
  <si>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</si>
  <si>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</si>
  <si>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</si>
  <si>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4／5</t>
    <phoneticPr fontId="4"/>
  </si>
  <si>
    <t>①</t>
    <phoneticPr fontId="4"/>
  </si>
  <si>
    <t>既交付決定額</t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</si>
  <si>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</si>
  <si>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</si>
  <si>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</si>
  <si>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</si>
  <si>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</si>
  <si>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</si>
  <si>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</si>
  <si>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実施設計</t>
    <rPh sb="0" eb="2">
      <t>ジッシ</t>
    </rPh>
    <rPh sb="2" eb="4">
      <t>セッケイ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</si>
  <si>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</si>
  <si>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財団記入欄</t>
    <rPh sb="0" eb="5">
      <t>ザイダンキニュウラン</t>
    </rPh>
    <phoneticPr fontId="4"/>
  </si>
  <si>
    <t>‐</t>
    <phoneticPr fontId="3"/>
  </si>
  <si>
    <r>
      <t xml:space="preserve">他の補助金を受ける場合はその対象経費
</t>
    </r>
    <r>
      <rPr>
        <sz val="8"/>
        <color rgb="FFFF0000"/>
        <rFont val="Yu Gothic"/>
        <family val="3"/>
        <charset val="128"/>
        <scheme val="minor"/>
      </rPr>
      <t>（税抜）</t>
    </r>
    <phoneticPr fontId="3"/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</si>
  <si>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</si>
  <si>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</si>
  <si>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</si>
  <si>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t>9／10</t>
    <phoneticPr fontId="3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</si>
  <si>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</si>
  <si>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t>3／4</t>
    <phoneticPr fontId="3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</si>
  <si>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</si>
  <si>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t>※建築物バリアフリー条例に定める一般客室</t>
    <phoneticPr fontId="3"/>
  </si>
  <si>
    <t>※建築物バリアフリー条例に定める一般客室</t>
    <rPh sb="1" eb="4">
      <t>ケンチクブツ</t>
    </rPh>
    <rPh sb="10" eb="12">
      <t>ジョウレイ</t>
    </rPh>
    <rPh sb="13" eb="14">
      <t>サダ</t>
    </rPh>
    <rPh sb="16" eb="20">
      <t>イッパンキャクシツ</t>
    </rPh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</si>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</sst>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游ゴシック"/>
      <family val="3"/>
      <charset val="128"/>
    </font>
    <font>
      <sz val="9"/>
      <color theme="1"/>
      <name val="Yu Gothic"/>
      <family val="2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1" applyFont="1" applyProtection="1">
      <alignment vertical="center"/>
    </xf>
    <xf numFmtId="38" fontId="0" fillId="0" borderId="2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Protection="1">
      <alignment vertical="center"/>
    </xf>
    <xf numFmtId="38" fontId="13" fillId="0" borderId="0" xfId="1" applyFont="1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4" fillId="0" borderId="0" xfId="1" applyFont="1">
      <alignment vertical="center"/>
    </xf>
    <xf numFmtId="38" fontId="0" fillId="0" borderId="32" xfId="1" applyFont="1" applyBorder="1" applyAlignment="1" applyProtection="1">
      <alignment vertical="center"/>
    </xf>
    <xf numFmtId="38" fontId="0" fillId="0" borderId="33" xfId="1" applyFont="1" applyBorder="1" applyAlignment="1" applyProtection="1">
      <alignment vertical="center"/>
    </xf>
    <xf numFmtId="38" fontId="0" fillId="0" borderId="34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36" xfId="1" applyFont="1" applyBorder="1" applyAlignment="1" applyProtection="1">
      <alignment vertical="center"/>
    </xf>
    <xf numFmtId="38" fontId="0" fillId="0" borderId="37" xfId="1" applyFont="1" applyBorder="1" applyAlignment="1" applyProtection="1">
      <alignment vertical="center"/>
    </xf>
    <xf numFmtId="38" fontId="13" fillId="0" borderId="0" xfId="1" applyFont="1" applyBorder="1" applyAlignment="1">
      <alignment horizontal="left"/>
    </xf>
    <xf numFmtId="38" fontId="17" fillId="0" borderId="0" xfId="1" applyFont="1" applyFill="1" applyBorder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0" fontId="0" fillId="3" borderId="58" xfId="0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0" fillId="0" borderId="13" xfId="1" applyFont="1" applyFill="1" applyBorder="1" applyAlignment="1" applyProtection="1">
      <alignment horizontal="right" vertical="center"/>
    </xf>
    <xf numFmtId="38" fontId="14" fillId="3" borderId="15" xfId="1" applyFont="1" applyFill="1" applyBorder="1" applyAlignment="1" applyProtection="1">
      <alignment horizontal="center" vertical="center"/>
      <protection locked="0"/>
    </xf>
    <xf numFmtId="38" fontId="14" fillId="3" borderId="14" xfId="1" applyFont="1" applyFill="1" applyBorder="1" applyAlignment="1" applyProtection="1">
      <alignment horizontal="center" vertical="center"/>
      <protection locked="0"/>
    </xf>
    <xf numFmtId="38" fontId="0" fillId="0" borderId="17" xfId="1" applyFont="1" applyFill="1" applyBorder="1" applyAlignment="1" applyProtection="1">
      <alignment horizontal="right" vertical="center"/>
    </xf>
    <xf numFmtId="38" fontId="14" fillId="3" borderId="24" xfId="1" applyFont="1" applyFill="1" applyBorder="1" applyAlignment="1" applyProtection="1">
      <alignment horizontal="center" vertical="center"/>
      <protection locked="0"/>
    </xf>
    <xf numFmtId="38" fontId="14" fillId="3" borderId="25" xfId="1" applyFont="1" applyFill="1" applyBorder="1" applyAlignment="1" applyProtection="1">
      <alignment horizontal="center" vertical="center"/>
      <protection locked="0"/>
    </xf>
    <xf numFmtId="38" fontId="14" fillId="3" borderId="26" xfId="1" applyFont="1" applyFill="1" applyBorder="1" applyAlignment="1" applyProtection="1">
      <alignment horizontal="center" vertical="center"/>
      <protection locked="0"/>
    </xf>
    <xf numFmtId="38" fontId="14" fillId="3" borderId="27" xfId="1" applyFont="1" applyFill="1" applyBorder="1" applyAlignment="1" applyProtection="1">
      <alignment horizontal="center" vertical="center"/>
      <protection locked="0"/>
    </xf>
    <xf numFmtId="38" fontId="14" fillId="3" borderId="28" xfId="1" applyFont="1" applyFill="1" applyBorder="1" applyAlignment="1" applyProtection="1">
      <alignment horizontal="center" vertical="center"/>
      <protection locked="0"/>
    </xf>
    <xf numFmtId="38" fontId="14" fillId="3" borderId="29" xfId="1" applyFont="1" applyFill="1" applyBorder="1" applyAlignment="1" applyProtection="1">
      <alignment horizontal="center" vertical="center"/>
      <protection locked="0"/>
    </xf>
    <xf numFmtId="38" fontId="0" fillId="3" borderId="13" xfId="1" applyFon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38" fontId="0" fillId="3" borderId="8" xfId="1" applyFont="1" applyFill="1" applyBorder="1" applyAlignment="1" applyProtection="1">
      <alignment horizontal="center" vertical="center"/>
      <protection locked="0"/>
    </xf>
    <xf numFmtId="38" fontId="0" fillId="3" borderId="14" xfId="1" applyFont="1" applyFill="1" applyBorder="1" applyAlignment="1" applyProtection="1">
      <alignment horizontal="center" vertical="center"/>
      <protection locked="0"/>
    </xf>
    <xf numFmtId="38" fontId="0" fillId="0" borderId="13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14" fillId="0" borderId="18" xfId="1" applyFont="1" applyBorder="1" applyAlignment="1" applyProtection="1">
      <alignment horizontal="center" vertical="center"/>
    </xf>
    <xf numFmtId="38" fontId="14" fillId="0" borderId="19" xfId="1" applyFont="1" applyBorder="1" applyAlignment="1" applyProtection="1">
      <alignment horizontal="center" vertical="center"/>
    </xf>
    <xf numFmtId="38" fontId="14" fillId="0" borderId="20" xfId="1" applyFont="1" applyBorder="1" applyAlignment="1" applyProtection="1">
      <alignment horizontal="center" vertical="center"/>
    </xf>
    <xf numFmtId="38" fontId="14" fillId="0" borderId="21" xfId="1" applyFont="1" applyBorder="1" applyAlignment="1" applyProtection="1">
      <alignment horizontal="center" vertical="center"/>
    </xf>
    <xf numFmtId="38" fontId="14" fillId="0" borderId="22" xfId="1" applyFont="1" applyBorder="1" applyAlignment="1" applyProtection="1">
      <alignment horizontal="center" vertical="center"/>
    </xf>
    <xf numFmtId="38" fontId="14" fillId="0" borderId="23" xfId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0" fillId="3" borderId="15" xfId="1" applyFont="1" applyFill="1" applyBorder="1" applyAlignment="1" applyProtection="1">
      <alignment horizontal="center" vertical="center"/>
      <protection locked="0"/>
    </xf>
    <xf numFmtId="38" fontId="0" fillId="0" borderId="13" xfId="1" quotePrefix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5" xfId="1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38" fontId="14" fillId="0" borderId="7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38" fontId="14" fillId="0" borderId="49" xfId="1" applyFont="1" applyBorder="1" applyAlignment="1">
      <alignment horizontal="center" vertical="center"/>
    </xf>
    <xf numFmtId="38" fontId="14" fillId="0" borderId="50" xfId="1" applyFont="1" applyBorder="1" applyAlignment="1">
      <alignment horizontal="center" vertical="center"/>
    </xf>
    <xf numFmtId="38" fontId="14" fillId="0" borderId="51" xfId="1" applyFont="1" applyBorder="1" applyAlignment="1">
      <alignment horizontal="center" vertical="center"/>
    </xf>
    <xf numFmtId="38" fontId="14" fillId="0" borderId="14" xfId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4" fillId="4" borderId="52" xfId="1" applyFont="1" applyFill="1" applyBorder="1" applyAlignment="1" applyProtection="1">
      <alignment horizontal="center" vertical="center"/>
    </xf>
    <xf numFmtId="38" fontId="14" fillId="4" borderId="53" xfId="1" applyFont="1" applyFill="1" applyBorder="1" applyAlignment="1" applyProtection="1">
      <alignment horizontal="center" vertical="center"/>
    </xf>
    <xf numFmtId="38" fontId="14" fillId="4" borderId="54" xfId="1" applyFont="1" applyFill="1" applyBorder="1" applyAlignment="1" applyProtection="1">
      <alignment horizontal="center" vertical="center"/>
    </xf>
    <xf numFmtId="38" fontId="14" fillId="4" borderId="55" xfId="1" applyFont="1" applyFill="1" applyBorder="1" applyAlignment="1" applyProtection="1">
      <alignment horizontal="center" vertical="center"/>
    </xf>
    <xf numFmtId="38" fontId="14" fillId="4" borderId="56" xfId="1" applyFont="1" applyFill="1" applyBorder="1" applyAlignment="1" applyProtection="1">
      <alignment horizontal="center" vertical="center"/>
    </xf>
    <xf numFmtId="38" fontId="14" fillId="4" borderId="57" xfId="1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7" fillId="0" borderId="13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0" fillId="0" borderId="30" xfId="1" applyFont="1" applyFill="1" applyBorder="1" applyAlignment="1" applyProtection="1">
      <alignment horizontal="right" vertical="center"/>
    </xf>
    <xf numFmtId="38" fontId="0" fillId="0" borderId="31" xfId="1" applyFont="1" applyFill="1" applyBorder="1" applyAlignment="1" applyProtection="1">
      <alignment horizontal="right" vertical="center"/>
    </xf>
    <xf numFmtId="38" fontId="14" fillId="3" borderId="4" xfId="1" applyFont="1" applyFill="1" applyBorder="1" applyAlignment="1" applyProtection="1">
      <alignment horizontal="center" vertical="center"/>
      <protection locked="0"/>
    </xf>
    <xf numFmtId="38" fontId="14" fillId="3" borderId="0" xfId="1" applyFont="1" applyFill="1" applyBorder="1" applyAlignment="1" applyProtection="1">
      <alignment horizontal="center" vertical="center"/>
      <protection locked="0"/>
    </xf>
    <xf numFmtId="38" fontId="14" fillId="3" borderId="5" xfId="1" applyFont="1" applyFill="1" applyBorder="1" applyAlignment="1" applyProtection="1">
      <alignment horizontal="center" vertical="center"/>
      <protection locked="0"/>
    </xf>
    <xf numFmtId="38" fontId="0" fillId="0" borderId="17" xfId="1" applyFont="1" applyFill="1" applyBorder="1" applyAlignment="1" applyProtection="1">
      <alignment horizontal="center" vertical="center"/>
    </xf>
    <xf numFmtId="38" fontId="0" fillId="0" borderId="30" xfId="1" applyFont="1" applyFill="1" applyBorder="1" applyAlignment="1" applyProtection="1">
      <alignment horizontal="center" vertical="center"/>
    </xf>
    <xf numFmtId="38" fontId="14" fillId="3" borderId="32" xfId="1" applyFont="1" applyFill="1" applyBorder="1" applyAlignment="1" applyProtection="1">
      <alignment horizontal="center" vertical="center"/>
      <protection locked="0"/>
    </xf>
    <xf numFmtId="38" fontId="14" fillId="3" borderId="33" xfId="1" applyFont="1" applyFill="1" applyBorder="1" applyAlignment="1" applyProtection="1">
      <alignment horizontal="center" vertical="center"/>
      <protection locked="0"/>
    </xf>
    <xf numFmtId="38" fontId="14" fillId="3" borderId="34" xfId="1" applyFont="1" applyFill="1" applyBorder="1" applyAlignment="1" applyProtection="1">
      <alignment horizontal="center" vertical="center"/>
      <protection locked="0"/>
    </xf>
    <xf numFmtId="38" fontId="14" fillId="3" borderId="35" xfId="1" applyFont="1" applyFill="1" applyBorder="1" applyAlignment="1" applyProtection="1">
      <alignment horizontal="center" vertical="center"/>
    </xf>
    <xf numFmtId="38" fontId="14" fillId="3" borderId="36" xfId="1" applyFont="1" applyFill="1" applyBorder="1" applyAlignment="1" applyProtection="1">
      <alignment horizontal="center" vertical="center"/>
    </xf>
    <xf numFmtId="38" fontId="14" fillId="3" borderId="37" xfId="1" applyFont="1" applyFill="1" applyBorder="1" applyAlignment="1" applyProtection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14" fillId="0" borderId="18" xfId="1" applyFont="1" applyBorder="1" applyAlignment="1">
      <alignment horizontal="center" vertical="center"/>
    </xf>
    <xf numFmtId="38" fontId="14" fillId="0" borderId="19" xfId="1" applyFont="1" applyBorder="1" applyAlignment="1">
      <alignment horizontal="center" vertical="center"/>
    </xf>
    <xf numFmtId="38" fontId="14" fillId="0" borderId="20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38" fontId="14" fillId="0" borderId="22" xfId="1" applyFont="1" applyBorder="1" applyAlignment="1">
      <alignment horizontal="center" vertical="center"/>
    </xf>
    <xf numFmtId="38" fontId="14" fillId="0" borderId="23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 wrapText="1"/>
    </xf>
    <xf numFmtId="38" fontId="13" fillId="0" borderId="1" xfId="1" applyFont="1" applyBorder="1" applyAlignment="1">
      <alignment horizontal="center" vertical="center" wrapText="1"/>
    </xf>
    <xf numFmtId="38" fontId="13" fillId="0" borderId="2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13" fillId="0" borderId="4" xfId="1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 wrapText="1"/>
    </xf>
    <xf numFmtId="38" fontId="13" fillId="0" borderId="5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14" fillId="0" borderId="48" xfId="1" applyFont="1" applyBorder="1" applyAlignment="1">
      <alignment horizontal="center" vertical="center"/>
    </xf>
    <xf numFmtId="38" fontId="0" fillId="0" borderId="32" xfId="1" applyFont="1" applyBorder="1" applyAlignment="1" applyProtection="1">
      <alignment horizontal="center" vertical="center"/>
    </xf>
    <xf numFmtId="38" fontId="0" fillId="0" borderId="33" xfId="1" applyFont="1" applyBorder="1" applyAlignment="1" applyProtection="1">
      <alignment horizontal="center" vertical="center"/>
    </xf>
    <xf numFmtId="38" fontId="0" fillId="0" borderId="35" xfId="1" applyFont="1" applyBorder="1" applyAlignment="1" applyProtection="1">
      <alignment horizontal="center" vertical="center"/>
    </xf>
    <xf numFmtId="38" fontId="0" fillId="0" borderId="36" xfId="1" applyFont="1" applyBorder="1" applyAlignment="1" applyProtection="1">
      <alignment horizontal="center" vertical="center"/>
    </xf>
    <xf numFmtId="38" fontId="15" fillId="0" borderId="1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/>
    </xf>
    <xf numFmtId="38" fontId="15" fillId="0" borderId="3" xfId="1" applyFont="1" applyFill="1" applyBorder="1" applyAlignment="1">
      <alignment horizontal="center" vertical="center" wrapText="1"/>
    </xf>
    <xf numFmtId="38" fontId="15" fillId="0" borderId="6" xfId="1" applyFont="1" applyFill="1" applyBorder="1" applyAlignment="1">
      <alignment horizontal="center" vertical="center" wrapText="1"/>
    </xf>
    <xf numFmtId="38" fontId="15" fillId="0" borderId="7" xfId="1" applyFont="1" applyFill="1" applyBorder="1" applyAlignment="1">
      <alignment horizontal="center" vertical="center" wrapText="1"/>
    </xf>
    <xf numFmtId="38" fontId="15" fillId="0" borderId="8" xfId="1" applyFont="1" applyFill="1" applyBorder="1" applyAlignment="1">
      <alignment horizontal="center" vertical="center" wrapText="1"/>
    </xf>
    <xf numFmtId="38" fontId="15" fillId="0" borderId="1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38" fontId="15" fillId="0" borderId="3" xfId="1" applyFont="1" applyBorder="1" applyAlignment="1">
      <alignment horizontal="center" vertical="center" wrapText="1"/>
    </xf>
    <xf numFmtId="38" fontId="15" fillId="0" borderId="6" xfId="1" applyFont="1" applyBorder="1" applyAlignment="1">
      <alignment horizontal="center" vertical="center" wrapText="1"/>
    </xf>
    <xf numFmtId="38" fontId="15" fillId="0" borderId="7" xfId="1" applyFont="1" applyBorder="1" applyAlignment="1">
      <alignment horizontal="center" vertical="center" wrapText="1"/>
    </xf>
    <xf numFmtId="38" fontId="15" fillId="0" borderId="8" xfId="1" applyFont="1" applyBorder="1" applyAlignment="1">
      <alignment horizontal="center" vertical="center" wrapText="1"/>
    </xf>
    <xf numFmtId="38" fontId="14" fillId="3" borderId="13" xfId="1" applyFont="1" applyFill="1" applyBorder="1" applyAlignment="1" applyProtection="1">
      <alignment horizontal="center" vertical="center"/>
      <protection locked="0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7" fillId="0" borderId="40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39" xfId="1" applyFont="1" applyBorder="1" applyAlignment="1">
      <alignment horizontal="center" vertical="center"/>
    </xf>
    <xf numFmtId="38" fontId="14" fillId="0" borderId="47" xfId="1" applyFont="1" applyBorder="1" applyAlignment="1">
      <alignment horizontal="center" vertical="center"/>
    </xf>
    <xf numFmtId="38" fontId="5" fillId="2" borderId="17" xfId="1" applyFont="1" applyFill="1" applyBorder="1" applyAlignment="1">
      <alignment horizontal="left" vertical="center"/>
    </xf>
    <xf numFmtId="38" fontId="5" fillId="2" borderId="30" xfId="1" applyFont="1" applyFill="1" applyBorder="1" applyAlignment="1">
      <alignment horizontal="left" vertical="center"/>
    </xf>
    <xf numFmtId="38" fontId="5" fillId="2" borderId="31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22B6DA-F4CE-4FAF-814E-5C613DEE9CA0}"/>
            </a:ext>
          </a:extLst>
        </xdr:cNvPr>
        <xdr:cNvSpPr txBox="1"/>
      </xdr:nvSpPr>
      <xdr:spPr>
        <a:xfrm>
          <a:off x="6508750" y="45720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363D-9394-4409-88CD-CC05D10669FF}">
  <dimension ref="A1:AR102"/>
  <sheetViews>
    <sheetView tabSelected="1" view="pageBreakPreview" zoomScale="85" zoomScaleNormal="100" zoomScaleSheetLayoutView="85" workbookViewId="0">
      <selection activeCell="AQ65" sqref="AQ65"/>
    </sheetView>
  </sheetViews>
  <sheetFormatPr defaultColWidth="9" defaultRowHeight="18.75"/>
  <cols>
    <col min="1" max="2" width="2.625" style="1" customWidth="1"/>
    <col min="3" max="3" width="15" style="1" customWidth="1"/>
    <col min="4" max="30" width="2.625" style="1" customWidth="1"/>
    <col min="31" max="31" width="2.75" style="1" customWidth="1"/>
    <col min="32" max="42" width="2.625" style="1" customWidth="1"/>
    <col min="43" max="16384" width="9" style="1"/>
  </cols>
  <sheetData>
    <row r="1" spans="1:30">
      <c r="A1" s="1" t="s">
        <v>0</v>
      </c>
    </row>
    <row r="4" spans="1:30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7" spans="1:30">
      <c r="A7" s="1" t="s">
        <v>2</v>
      </c>
    </row>
    <row r="8" spans="1:30">
      <c r="B8" s="1" t="s">
        <v>3</v>
      </c>
      <c r="H8" s="50">
        <v>1990</v>
      </c>
      <c r="I8" s="50"/>
      <c r="J8" s="1" t="s">
        <v>4</v>
      </c>
      <c r="K8" s="50">
        <v>12</v>
      </c>
      <c r="L8" s="50"/>
      <c r="M8" s="1" t="s">
        <v>5</v>
      </c>
      <c r="O8" s="1" t="s">
        <v>6</v>
      </c>
      <c r="P8" s="50">
        <v>33</v>
      </c>
      <c r="Q8" s="50"/>
      <c r="R8" s="1" t="s">
        <v>4</v>
      </c>
    </row>
    <row r="9" spans="1:30">
      <c r="B9" s="3" t="s">
        <v>7</v>
      </c>
      <c r="C9" s="3"/>
      <c r="D9" s="3"/>
      <c r="E9" s="3"/>
      <c r="F9" s="3"/>
      <c r="H9" s="1" t="s">
        <v>8</v>
      </c>
      <c r="J9" s="50">
        <v>10</v>
      </c>
      <c r="K9" s="50"/>
      <c r="L9" s="1" t="s">
        <v>9</v>
      </c>
      <c r="M9" s="1" t="s">
        <v>10</v>
      </c>
      <c r="O9" s="50" t="s">
        <v>67</v>
      </c>
      <c r="P9" s="50"/>
      <c r="Q9" s="1" t="s">
        <v>9</v>
      </c>
      <c r="S9" s="64">
        <v>900</v>
      </c>
      <c r="T9" s="50"/>
      <c r="U9" s="50"/>
      <c r="V9" s="50"/>
      <c r="W9" s="1" t="s">
        <v>11</v>
      </c>
    </row>
    <row r="10" spans="1:30">
      <c r="B10" s="1" t="s">
        <v>12</v>
      </c>
      <c r="H10" s="49">
        <v>50</v>
      </c>
      <c r="I10" s="49"/>
      <c r="J10" s="49"/>
      <c r="K10" s="1" t="s">
        <v>13</v>
      </c>
      <c r="L10" s="3" t="s">
        <v>14</v>
      </c>
      <c r="M10" s="3"/>
      <c r="N10" s="3"/>
      <c r="O10" s="3"/>
      <c r="P10" s="3"/>
      <c r="Q10" s="3"/>
      <c r="R10" s="3"/>
      <c r="S10" s="2"/>
      <c r="T10" s="2"/>
      <c r="U10" s="50" t="s">
        <v>67</v>
      </c>
      <c r="V10" s="50"/>
      <c r="W10" s="1" t="s">
        <v>15</v>
      </c>
    </row>
    <row r="13" spans="1:30">
      <c r="A13" s="1" t="s">
        <v>16</v>
      </c>
    </row>
    <row r="14" spans="1:30">
      <c r="A14" s="1" t="s">
        <v>17</v>
      </c>
    </row>
    <row r="15" spans="1:30">
      <c r="A15" s="51" t="s">
        <v>18</v>
      </c>
      <c r="B15" s="52"/>
      <c r="C15" s="52"/>
      <c r="D15" s="52"/>
      <c r="E15" s="52"/>
      <c r="F15" s="52"/>
      <c r="G15" s="53"/>
    </row>
    <row r="16" spans="1:30" ht="28.5" customHeight="1">
      <c r="A16" s="54" t="s">
        <v>19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6"/>
    </row>
    <row r="17" spans="1:30" ht="28.5" customHeight="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</row>
    <row r="18" spans="1:30" ht="28.5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2"/>
    </row>
    <row r="20" spans="1:30">
      <c r="A20" s="51" t="s">
        <v>20</v>
      </c>
      <c r="B20" s="52"/>
      <c r="C20" s="52"/>
      <c r="D20" s="52"/>
      <c r="E20" s="52"/>
      <c r="F20" s="52"/>
      <c r="G20" s="53"/>
    </row>
    <row r="21" spans="1:30">
      <c r="A21" s="4" t="s">
        <v>21</v>
      </c>
      <c r="B21" s="5"/>
      <c r="C21" s="5"/>
      <c r="D21" s="5"/>
      <c r="E21" s="5"/>
      <c r="F21" s="5"/>
      <c r="G21" s="5"/>
      <c r="H21" s="5"/>
      <c r="I21" s="63">
        <v>7</v>
      </c>
      <c r="J21" s="63"/>
      <c r="K21" s="5" t="s">
        <v>13</v>
      </c>
      <c r="L21" s="5"/>
      <c r="M21" s="5"/>
      <c r="N21" s="5" t="s">
        <v>22</v>
      </c>
      <c r="O21" s="5"/>
      <c r="P21" s="5"/>
      <c r="Q21" s="5"/>
      <c r="R21" s="5"/>
      <c r="S21" s="5"/>
      <c r="T21" s="6"/>
      <c r="U21" s="5" t="s">
        <v>23</v>
      </c>
      <c r="V21" s="5"/>
      <c r="W21" s="5"/>
      <c r="X21" s="5"/>
      <c r="Y21" s="5"/>
      <c r="Z21" s="6" t="s">
        <v>24</v>
      </c>
      <c r="AA21" s="5" t="s">
        <v>25</v>
      </c>
      <c r="AB21" s="5"/>
      <c r="AC21" s="5"/>
      <c r="AD21" s="7"/>
    </row>
    <row r="22" spans="1:30" ht="20.25" customHeight="1">
      <c r="A22" s="38" t="s">
        <v>78</v>
      </c>
      <c r="B22" s="38"/>
      <c r="C22" s="38"/>
      <c r="D22" s="38"/>
      <c r="I22" s="48">
        <v>3</v>
      </c>
      <c r="J22" s="48"/>
      <c r="K22" s="38" t="s">
        <v>13</v>
      </c>
      <c r="M22" s="1" t="s">
        <v>26</v>
      </c>
      <c r="T22" s="8" t="s">
        <v>24</v>
      </c>
      <c r="U22" s="1" t="s">
        <v>27</v>
      </c>
      <c r="Z22" s="8" t="s">
        <v>24</v>
      </c>
      <c r="AA22" s="1" t="s">
        <v>28</v>
      </c>
      <c r="AD22" s="9"/>
    </row>
    <row r="23" spans="1:30" ht="21.75" customHeight="1">
      <c r="A23" s="39" t="s">
        <v>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</row>
    <row r="24" spans="1:30" ht="21.75" customHeigh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</row>
    <row r="25" spans="1:30" ht="21.75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</row>
    <row r="26" spans="1:30" ht="21.75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</row>
    <row r="27" spans="1:30" ht="21.75" customHeight="1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</row>
    <row r="28" spans="1:30" ht="18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7"/>
    </row>
    <row r="29" spans="1:30">
      <c r="A29" s="10" t="s">
        <v>77</v>
      </c>
    </row>
    <row r="31" spans="1:30">
      <c r="A31" s="51" t="s">
        <v>30</v>
      </c>
      <c r="B31" s="52"/>
      <c r="C31" s="52"/>
      <c r="D31" s="52"/>
      <c r="E31" s="52"/>
      <c r="F31" s="52"/>
      <c r="G31" s="53"/>
    </row>
    <row r="32" spans="1:30">
      <c r="A32" s="11" t="s">
        <v>31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3"/>
    </row>
    <row r="33" spans="1:30">
      <c r="A33" s="14"/>
      <c r="B33" s="15" t="s">
        <v>32</v>
      </c>
      <c r="Q33" s="8" t="s">
        <v>24</v>
      </c>
      <c r="R33" s="15" t="s">
        <v>33</v>
      </c>
      <c r="AD33" s="9"/>
    </row>
    <row r="34" spans="1:30">
      <c r="A34" s="14"/>
      <c r="B34" s="15" t="s">
        <v>34</v>
      </c>
      <c r="AD34" s="9"/>
    </row>
    <row r="35" spans="1:30" ht="17.25" customHeight="1">
      <c r="A35" s="54" t="s">
        <v>35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6"/>
    </row>
    <row r="36" spans="1:30" ht="17.25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9"/>
    </row>
    <row r="37" spans="1:30" ht="17.25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2"/>
    </row>
    <row r="38" spans="1:30" ht="13.5" customHeight="1"/>
    <row r="39" spans="1:30">
      <c r="A39" s="1" t="s">
        <v>36</v>
      </c>
    </row>
    <row r="40" spans="1:30">
      <c r="B40" s="1" t="s">
        <v>37</v>
      </c>
      <c r="R40" s="65">
        <v>2023</v>
      </c>
      <c r="S40" s="65"/>
      <c r="T40" s="1" t="s">
        <v>4</v>
      </c>
      <c r="U40" s="65">
        <v>6</v>
      </c>
      <c r="V40" s="65"/>
      <c r="W40" s="1" t="s">
        <v>38</v>
      </c>
    </row>
    <row r="41" spans="1:30">
      <c r="B41" s="1" t="s">
        <v>39</v>
      </c>
      <c r="R41" s="65">
        <v>2023</v>
      </c>
      <c r="S41" s="65"/>
      <c r="T41" s="1" t="s">
        <v>4</v>
      </c>
      <c r="U41" s="65">
        <v>7</v>
      </c>
      <c r="V41" s="65"/>
      <c r="W41" s="1" t="s">
        <v>38</v>
      </c>
    </row>
    <row r="42" spans="1:30">
      <c r="B42" s="1" t="s">
        <v>40</v>
      </c>
      <c r="R42" s="65">
        <v>2023</v>
      </c>
      <c r="S42" s="65"/>
      <c r="T42" s="1" t="s">
        <v>4</v>
      </c>
      <c r="U42" s="65">
        <v>8</v>
      </c>
      <c r="V42" s="65"/>
      <c r="W42" s="1" t="s">
        <v>38</v>
      </c>
    </row>
    <row r="43" spans="1:30">
      <c r="B43" s="1" t="s">
        <v>41</v>
      </c>
      <c r="R43" s="65">
        <v>2023</v>
      </c>
      <c r="S43" s="65"/>
      <c r="T43" s="1" t="s">
        <v>4</v>
      </c>
      <c r="U43" s="65">
        <v>9</v>
      </c>
      <c r="V43" s="65"/>
      <c r="W43" s="1" t="s">
        <v>38</v>
      </c>
    </row>
    <row r="44" spans="1:30">
      <c r="B44" s="1" t="s">
        <v>42</v>
      </c>
      <c r="R44" s="65">
        <v>2023</v>
      </c>
      <c r="S44" s="65"/>
      <c r="T44" s="1" t="s">
        <v>4</v>
      </c>
      <c r="U44" s="65">
        <v>12</v>
      </c>
      <c r="V44" s="65"/>
      <c r="W44" s="1" t="s">
        <v>38</v>
      </c>
    </row>
    <row r="45" spans="1:30" ht="15.95" customHeight="1"/>
    <row r="46" spans="1:30">
      <c r="A46" s="1" t="s">
        <v>43</v>
      </c>
    </row>
    <row r="47" spans="1:30">
      <c r="A47" s="51" t="s">
        <v>18</v>
      </c>
      <c r="B47" s="52"/>
      <c r="C47" s="52"/>
      <c r="D47" s="52"/>
      <c r="E47" s="52"/>
      <c r="F47" s="52"/>
      <c r="G47" s="53"/>
      <c r="AD47" s="16" t="s">
        <v>44</v>
      </c>
    </row>
    <row r="48" spans="1:30" ht="18.75" customHeight="1">
      <c r="A48" s="66" t="s">
        <v>45</v>
      </c>
      <c r="B48" s="66"/>
      <c r="C48" s="66"/>
      <c r="D48" s="66"/>
      <c r="E48" s="66"/>
      <c r="F48" s="66"/>
      <c r="G48" s="66" t="s">
        <v>46</v>
      </c>
      <c r="H48" s="66"/>
      <c r="I48" s="66"/>
      <c r="J48" s="66"/>
      <c r="K48" s="66"/>
      <c r="L48" s="66"/>
      <c r="M48" s="66"/>
      <c r="N48" s="71" t="s">
        <v>68</v>
      </c>
      <c r="O48" s="66"/>
      <c r="P48" s="66"/>
      <c r="Q48" s="66"/>
      <c r="R48" s="66"/>
      <c r="S48" s="66"/>
      <c r="T48" s="72" t="s">
        <v>47</v>
      </c>
      <c r="U48" s="72"/>
      <c r="V48" s="72"/>
      <c r="W48" s="66" t="s">
        <v>48</v>
      </c>
      <c r="X48" s="66"/>
      <c r="Y48" s="66"/>
      <c r="Z48" s="66"/>
      <c r="AA48" s="66"/>
      <c r="AB48" s="66"/>
      <c r="AC48" s="66"/>
      <c r="AD48" s="66"/>
    </row>
    <row r="49" spans="1:39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73"/>
      <c r="U49" s="73"/>
      <c r="V49" s="73"/>
      <c r="W49" s="67"/>
      <c r="X49" s="67"/>
      <c r="Y49" s="67"/>
      <c r="Z49" s="67"/>
      <c r="AA49" s="67"/>
      <c r="AB49" s="67"/>
      <c r="AC49" s="67"/>
      <c r="AD49" s="67"/>
    </row>
    <row r="50" spans="1:39">
      <c r="A50" s="68" t="s">
        <v>49</v>
      </c>
      <c r="B50" s="68"/>
      <c r="C50" s="68"/>
      <c r="D50" s="68"/>
      <c r="E50" s="68"/>
      <c r="F50" s="68"/>
      <c r="G50" s="68" t="s">
        <v>50</v>
      </c>
      <c r="H50" s="68"/>
      <c r="I50" s="68"/>
      <c r="J50" s="68"/>
      <c r="K50" s="68"/>
      <c r="L50" s="68"/>
      <c r="M50" s="68"/>
      <c r="N50" s="68" t="s">
        <v>51</v>
      </c>
      <c r="O50" s="68"/>
      <c r="P50" s="68"/>
      <c r="Q50" s="68"/>
      <c r="R50" s="68"/>
      <c r="S50" s="68"/>
      <c r="T50" s="69" t="s">
        <v>52</v>
      </c>
      <c r="U50" s="69"/>
      <c r="V50" s="69"/>
      <c r="W50" s="70" t="s">
        <v>53</v>
      </c>
      <c r="X50" s="70"/>
      <c r="Y50" s="70"/>
      <c r="Z50" s="70"/>
      <c r="AA50" s="70"/>
      <c r="AB50" s="70"/>
      <c r="AC50" s="70"/>
      <c r="AD50" s="70"/>
    </row>
    <row r="51" spans="1:39" ht="12" customHeight="1">
      <c r="A51" s="84">
        <v>22000000</v>
      </c>
      <c r="B51" s="84"/>
      <c r="C51" s="84"/>
      <c r="D51" s="84"/>
      <c r="E51" s="84"/>
      <c r="F51" s="84"/>
      <c r="G51" s="85">
        <v>20000000</v>
      </c>
      <c r="H51" s="86"/>
      <c r="I51" s="86"/>
      <c r="J51" s="86"/>
      <c r="K51" s="86"/>
      <c r="L51" s="86"/>
      <c r="M51" s="87"/>
      <c r="N51" s="84"/>
      <c r="O51" s="84"/>
      <c r="P51" s="84"/>
      <c r="Q51" s="84"/>
      <c r="R51" s="84"/>
      <c r="S51" s="84"/>
      <c r="T51" s="92" t="s">
        <v>54</v>
      </c>
      <c r="U51" s="92"/>
      <c r="V51" s="93"/>
      <c r="W51" s="96">
        <f>IF(ROUNDDOWN((G51-N51)*4/5,-3)&gt;60000000,60000000,ROUNDDOWN((G51-N51)*4/5,-3))</f>
        <v>16000000</v>
      </c>
      <c r="X51" s="97"/>
      <c r="Y51" s="97"/>
      <c r="Z51" s="97"/>
      <c r="AA51" s="97"/>
      <c r="AB51" s="97"/>
      <c r="AC51" s="97"/>
      <c r="AD51" s="98"/>
      <c r="AE51" s="50" t="s">
        <v>55</v>
      </c>
    </row>
    <row r="52" spans="1:39" ht="12" customHeight="1">
      <c r="A52" s="84"/>
      <c r="B52" s="84"/>
      <c r="C52" s="84"/>
      <c r="D52" s="84"/>
      <c r="E52" s="84"/>
      <c r="F52" s="84"/>
      <c r="G52" s="88"/>
      <c r="H52" s="89"/>
      <c r="I52" s="89"/>
      <c r="J52" s="89"/>
      <c r="K52" s="89"/>
      <c r="L52" s="89"/>
      <c r="M52" s="90"/>
      <c r="N52" s="91"/>
      <c r="O52" s="91"/>
      <c r="P52" s="91"/>
      <c r="Q52" s="91"/>
      <c r="R52" s="91"/>
      <c r="S52" s="91"/>
      <c r="T52" s="94"/>
      <c r="U52" s="94"/>
      <c r="V52" s="95"/>
      <c r="W52" s="99"/>
      <c r="X52" s="100"/>
      <c r="Y52" s="100"/>
      <c r="Z52" s="100"/>
      <c r="AA52" s="100"/>
      <c r="AB52" s="100"/>
      <c r="AC52" s="100"/>
      <c r="AD52" s="101"/>
      <c r="AE52" s="50"/>
    </row>
    <row r="53" spans="1:39" ht="12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74" t="s">
        <v>56</v>
      </c>
      <c r="O53" s="74"/>
      <c r="P53" s="74"/>
      <c r="Q53" s="74"/>
      <c r="R53" s="74"/>
      <c r="S53" s="74"/>
      <c r="T53" s="74"/>
      <c r="U53" s="74"/>
      <c r="V53" s="74"/>
      <c r="W53" s="75">
        <v>16000000</v>
      </c>
      <c r="X53" s="75"/>
      <c r="Y53" s="75"/>
      <c r="Z53" s="75"/>
      <c r="AA53" s="75"/>
      <c r="AB53" s="75"/>
      <c r="AC53" s="75"/>
      <c r="AD53" s="75"/>
      <c r="AE53" s="50" t="s">
        <v>57</v>
      </c>
    </row>
    <row r="54" spans="1:39" ht="12" customHeight="1" thickBo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74"/>
      <c r="O54" s="74"/>
      <c r="P54" s="74"/>
      <c r="Q54" s="74"/>
      <c r="R54" s="74"/>
      <c r="S54" s="74"/>
      <c r="T54" s="74"/>
      <c r="U54" s="74"/>
      <c r="V54" s="74"/>
      <c r="W54" s="76"/>
      <c r="X54" s="76"/>
      <c r="Y54" s="76"/>
      <c r="Z54" s="76"/>
      <c r="AA54" s="76"/>
      <c r="AB54" s="76"/>
      <c r="AC54" s="76"/>
      <c r="AD54" s="76"/>
      <c r="AE54" s="50"/>
    </row>
    <row r="55" spans="1:39" ht="12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74" t="s">
        <v>58</v>
      </c>
      <c r="O55" s="74"/>
      <c r="P55" s="74"/>
      <c r="Q55" s="74"/>
      <c r="R55" s="74"/>
      <c r="S55" s="74"/>
      <c r="T55" s="74"/>
      <c r="U55" s="74"/>
      <c r="V55" s="77"/>
      <c r="W55" s="78">
        <v>16000000</v>
      </c>
      <c r="X55" s="79"/>
      <c r="Y55" s="79"/>
      <c r="Z55" s="79"/>
      <c r="AA55" s="79"/>
      <c r="AB55" s="79"/>
      <c r="AC55" s="79"/>
      <c r="AD55" s="80"/>
    </row>
    <row r="56" spans="1:39" ht="12" customHeight="1" thickBo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74"/>
      <c r="O56" s="74"/>
      <c r="P56" s="74"/>
      <c r="Q56" s="74"/>
      <c r="R56" s="74"/>
      <c r="S56" s="74"/>
      <c r="T56" s="74"/>
      <c r="U56" s="74"/>
      <c r="V56" s="77"/>
      <c r="W56" s="81"/>
      <c r="X56" s="82"/>
      <c r="Y56" s="82"/>
      <c r="Z56" s="82"/>
      <c r="AA56" s="82"/>
      <c r="AB56" s="82"/>
      <c r="AC56" s="82"/>
      <c r="AD56" s="83"/>
    </row>
    <row r="57" spans="1:39" ht="15.95" customHeight="1"/>
    <row r="58" spans="1:39" ht="18.75" customHeight="1">
      <c r="A58" s="51" t="s">
        <v>20</v>
      </c>
      <c r="B58" s="52"/>
      <c r="C58" s="52"/>
      <c r="D58" s="52"/>
      <c r="E58" s="52"/>
      <c r="F58" s="52"/>
      <c r="G58" s="53"/>
      <c r="X58" s="18"/>
      <c r="Y58" s="18"/>
      <c r="Z58" s="18"/>
      <c r="AA58" s="18"/>
      <c r="AB58" s="18"/>
      <c r="AC58" s="18"/>
      <c r="AD58" s="16" t="s">
        <v>44</v>
      </c>
    </row>
    <row r="59" spans="1:39" ht="18.75" customHeight="1">
      <c r="A59" s="102"/>
      <c r="B59" s="102"/>
      <c r="C59" s="102"/>
      <c r="D59" s="66" t="s">
        <v>45</v>
      </c>
      <c r="E59" s="66"/>
      <c r="F59" s="66"/>
      <c r="G59" s="66"/>
      <c r="H59" s="66"/>
      <c r="I59" s="66"/>
      <c r="J59" s="66" t="s">
        <v>46</v>
      </c>
      <c r="K59" s="66"/>
      <c r="L59" s="66"/>
      <c r="M59" s="66"/>
      <c r="N59" s="66"/>
      <c r="O59" s="66"/>
      <c r="P59" s="71" t="s">
        <v>69</v>
      </c>
      <c r="Q59" s="66"/>
      <c r="R59" s="66"/>
      <c r="S59" s="66"/>
      <c r="T59" s="66"/>
      <c r="U59" s="66"/>
      <c r="V59" s="72" t="s">
        <v>47</v>
      </c>
      <c r="W59" s="72"/>
      <c r="X59" s="72"/>
      <c r="Y59" s="66" t="s">
        <v>59</v>
      </c>
      <c r="Z59" s="66"/>
      <c r="AA59" s="66"/>
      <c r="AB59" s="66"/>
      <c r="AC59" s="66"/>
      <c r="AD59" s="66"/>
    </row>
    <row r="60" spans="1:39" ht="18.75" customHeight="1">
      <c r="A60" s="102"/>
      <c r="B60" s="102"/>
      <c r="C60" s="102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73"/>
      <c r="W60" s="73"/>
      <c r="X60" s="73"/>
      <c r="Y60" s="67"/>
      <c r="Z60" s="67"/>
      <c r="AA60" s="67"/>
      <c r="AB60" s="67"/>
      <c r="AC60" s="67"/>
      <c r="AD60" s="67"/>
      <c r="AI60" s="19"/>
      <c r="AJ60" s="19"/>
      <c r="AK60" s="19"/>
      <c r="AL60" s="19"/>
      <c r="AM60" s="19"/>
    </row>
    <row r="61" spans="1:39">
      <c r="A61" s="102"/>
      <c r="B61" s="102"/>
      <c r="C61" s="102"/>
      <c r="D61" s="68" t="s">
        <v>49</v>
      </c>
      <c r="E61" s="68"/>
      <c r="F61" s="68"/>
      <c r="G61" s="68"/>
      <c r="H61" s="68"/>
      <c r="I61" s="68"/>
      <c r="J61" s="68" t="s">
        <v>50</v>
      </c>
      <c r="K61" s="68"/>
      <c r="L61" s="68"/>
      <c r="M61" s="68"/>
      <c r="N61" s="68"/>
      <c r="O61" s="68"/>
      <c r="P61" s="68" t="s">
        <v>51</v>
      </c>
      <c r="Q61" s="68"/>
      <c r="R61" s="68"/>
      <c r="S61" s="68"/>
      <c r="T61" s="68"/>
      <c r="U61" s="68"/>
      <c r="V61" s="69" t="s">
        <v>52</v>
      </c>
      <c r="W61" s="69"/>
      <c r="X61" s="69"/>
      <c r="Y61" s="70" t="s">
        <v>60</v>
      </c>
      <c r="Z61" s="70"/>
      <c r="AA61" s="70"/>
      <c r="AB61" s="70"/>
      <c r="AC61" s="70"/>
      <c r="AD61" s="70"/>
      <c r="AE61" s="20"/>
      <c r="AF61" s="20"/>
      <c r="AI61" s="19"/>
      <c r="AJ61" s="19"/>
      <c r="AK61" s="19"/>
      <c r="AL61" s="19"/>
      <c r="AM61" s="19"/>
    </row>
    <row r="62" spans="1:39" ht="12" customHeight="1">
      <c r="A62" s="184" t="s">
        <v>70</v>
      </c>
      <c r="B62" s="185"/>
      <c r="C62" s="186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92" t="s">
        <v>54</v>
      </c>
      <c r="W62" s="92"/>
      <c r="X62" s="93"/>
      <c r="Y62" s="103">
        <f>IF(ROUNDDOWN((J62-P62)*4/5,-3)&gt;84000000,84000000,ROUNDDOWN((J62-P62)*4/5,-3))</f>
        <v>0</v>
      </c>
      <c r="Z62" s="103"/>
      <c r="AA62" s="103"/>
      <c r="AB62" s="103"/>
      <c r="AC62" s="103"/>
      <c r="AD62" s="103"/>
      <c r="AI62" s="20"/>
      <c r="AJ62" s="20"/>
      <c r="AK62" s="20"/>
      <c r="AL62" s="20"/>
      <c r="AM62" s="20"/>
    </row>
    <row r="63" spans="1:39" ht="12" customHeight="1">
      <c r="A63" s="187"/>
      <c r="B63" s="188"/>
      <c r="C63" s="189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94"/>
      <c r="W63" s="94"/>
      <c r="X63" s="95"/>
      <c r="Y63" s="103"/>
      <c r="Z63" s="103"/>
      <c r="AA63" s="103"/>
      <c r="AB63" s="103"/>
      <c r="AC63" s="103"/>
      <c r="AD63" s="103"/>
      <c r="AI63" s="20"/>
      <c r="AJ63" s="20"/>
      <c r="AK63" s="20"/>
      <c r="AL63" s="20"/>
      <c r="AM63" s="20"/>
    </row>
    <row r="64" spans="1:39" ht="12" customHeight="1">
      <c r="A64" s="184" t="s">
        <v>71</v>
      </c>
      <c r="B64" s="185"/>
      <c r="C64" s="186"/>
      <c r="D64" s="104">
        <v>88000000</v>
      </c>
      <c r="E64" s="104"/>
      <c r="F64" s="104"/>
      <c r="G64" s="104"/>
      <c r="H64" s="104"/>
      <c r="I64" s="104"/>
      <c r="J64" s="104">
        <v>80000000</v>
      </c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5" t="s">
        <v>72</v>
      </c>
      <c r="W64" s="92"/>
      <c r="X64" s="93"/>
      <c r="Y64" s="106">
        <f>IF(ROUNDDOWN((J64-P64)*9/10,-3)&gt;96000000,96000000,ROUNDDOWN((J64-P64)*9/10,-3))</f>
        <v>72000000</v>
      </c>
      <c r="Z64" s="107"/>
      <c r="AA64" s="107"/>
      <c r="AB64" s="107"/>
      <c r="AC64" s="107"/>
      <c r="AD64" s="108"/>
      <c r="AI64" s="20"/>
      <c r="AJ64" s="20"/>
      <c r="AK64" s="20"/>
      <c r="AL64" s="20"/>
      <c r="AM64" s="20"/>
    </row>
    <row r="65" spans="1:44" ht="12" customHeight="1">
      <c r="A65" s="187"/>
      <c r="B65" s="188"/>
      <c r="C65" s="189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94"/>
      <c r="W65" s="94"/>
      <c r="X65" s="95"/>
      <c r="Y65" s="109"/>
      <c r="Z65" s="110"/>
      <c r="AA65" s="110"/>
      <c r="AB65" s="110"/>
      <c r="AC65" s="110"/>
      <c r="AD65" s="111"/>
    </row>
    <row r="66" spans="1:44" ht="12" customHeight="1">
      <c r="A66" s="190" t="s">
        <v>73</v>
      </c>
      <c r="B66" s="191"/>
      <c r="C66" s="192"/>
      <c r="D66" s="84">
        <v>550000</v>
      </c>
      <c r="E66" s="84"/>
      <c r="F66" s="84"/>
      <c r="G66" s="84"/>
      <c r="H66" s="84"/>
      <c r="I66" s="84"/>
      <c r="J66" s="84">
        <v>500000</v>
      </c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105" t="s">
        <v>74</v>
      </c>
      <c r="W66" s="92"/>
      <c r="X66" s="93"/>
      <c r="Y66" s="112">
        <f>IF(ROUNDDOWN((J66-P66)*3/4,-3)&gt;80000000,80000000,ROUNDDOWN((J66-P66)*3/4,-3))</f>
        <v>375000</v>
      </c>
      <c r="Z66" s="113"/>
      <c r="AA66" s="113"/>
      <c r="AB66" s="113"/>
      <c r="AC66" s="113"/>
      <c r="AD66" s="114"/>
    </row>
    <row r="67" spans="1:44" ht="12.75" customHeight="1">
      <c r="A67" s="193"/>
      <c r="B67" s="194"/>
      <c r="C67" s="195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94"/>
      <c r="W67" s="94"/>
      <c r="X67" s="95"/>
      <c r="Y67" s="115"/>
      <c r="Z67" s="116"/>
      <c r="AA67" s="116"/>
      <c r="AB67" s="116"/>
      <c r="AC67" s="116"/>
      <c r="AD67" s="117"/>
    </row>
    <row r="68" spans="1:44" ht="12" customHeight="1">
      <c r="A68" s="190" t="s">
        <v>75</v>
      </c>
      <c r="B68" s="191"/>
      <c r="C68" s="192"/>
      <c r="D68" s="104">
        <v>11000000</v>
      </c>
      <c r="E68" s="104"/>
      <c r="F68" s="104"/>
      <c r="G68" s="104"/>
      <c r="H68" s="104"/>
      <c r="I68" s="104"/>
      <c r="J68" s="104">
        <v>10000000</v>
      </c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92" t="s">
        <v>54</v>
      </c>
      <c r="W68" s="92"/>
      <c r="X68" s="93"/>
      <c r="Y68" s="103">
        <f>IF(ROUNDDOWN((J68-P68)*4/5,-3)&gt;84000000,84000000,ROUNDDOWN((J68-P68)*4/5,-3))</f>
        <v>8000000</v>
      </c>
      <c r="Z68" s="103"/>
      <c r="AA68" s="103"/>
      <c r="AB68" s="103"/>
      <c r="AC68" s="103"/>
      <c r="AD68" s="103"/>
    </row>
    <row r="69" spans="1:44" ht="12" customHeight="1" thickBot="1">
      <c r="A69" s="193"/>
      <c r="B69" s="194"/>
      <c r="C69" s="195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4"/>
      <c r="W69" s="94"/>
      <c r="X69" s="95"/>
      <c r="Y69" s="118"/>
      <c r="Z69" s="118"/>
      <c r="AA69" s="118"/>
      <c r="AB69" s="118"/>
      <c r="AC69" s="118"/>
      <c r="AD69" s="118"/>
      <c r="AR69" s="21"/>
    </row>
    <row r="70" spans="1:44" ht="12" customHeight="1" thickTop="1">
      <c r="A70" s="119" t="s">
        <v>61</v>
      </c>
      <c r="B70" s="119"/>
      <c r="C70" s="119"/>
      <c r="D70" s="121">
        <f>SUM(D62:I69)</f>
        <v>99550000</v>
      </c>
      <c r="E70" s="121"/>
      <c r="F70" s="121"/>
      <c r="G70" s="121"/>
      <c r="H70" s="121"/>
      <c r="I70" s="121"/>
      <c r="J70" s="121">
        <f>SUM(J62:O69)</f>
        <v>90500000</v>
      </c>
      <c r="K70" s="121"/>
      <c r="L70" s="121"/>
      <c r="M70" s="121"/>
      <c r="N70" s="121"/>
      <c r="O70" s="121"/>
      <c r="P70" s="121">
        <f>SUM(P62:U69)</f>
        <v>0</v>
      </c>
      <c r="Q70" s="121"/>
      <c r="R70" s="121"/>
      <c r="S70" s="121"/>
      <c r="T70" s="121"/>
      <c r="U70" s="121"/>
      <c r="V70" s="94" t="s">
        <v>62</v>
      </c>
      <c r="W70" s="94"/>
      <c r="X70" s="95"/>
      <c r="Y70" s="125">
        <f>IF(ROUNDDOWN(SUM(Y62:AD69),-3)&gt;96000000,96000000,ROUNDDOWN(SUM(Y62:AD69),-3))</f>
        <v>80375000</v>
      </c>
      <c r="Z70" s="126"/>
      <c r="AA70" s="126"/>
      <c r="AB70" s="126"/>
      <c r="AC70" s="126"/>
      <c r="AD70" s="127"/>
      <c r="AE70" s="50" t="s">
        <v>55</v>
      </c>
    </row>
    <row r="71" spans="1:44" ht="12" customHeight="1" thickBot="1">
      <c r="A71" s="120"/>
      <c r="B71" s="120"/>
      <c r="C71" s="120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3"/>
      <c r="W71" s="123"/>
      <c r="X71" s="124"/>
      <c r="Y71" s="128"/>
      <c r="Z71" s="129"/>
      <c r="AA71" s="129"/>
      <c r="AB71" s="129"/>
      <c r="AC71" s="129"/>
      <c r="AD71" s="130"/>
      <c r="AE71" s="50"/>
    </row>
    <row r="72" spans="1:44" ht="12" customHeight="1" thickTop="1">
      <c r="A72" s="36" t="s">
        <v>76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22"/>
      <c r="O72" s="23"/>
      <c r="P72" s="77" t="s">
        <v>63</v>
      </c>
      <c r="Q72" s="139"/>
      <c r="R72" s="139"/>
      <c r="S72" s="139"/>
      <c r="T72" s="139"/>
      <c r="U72" s="139"/>
      <c r="V72" s="139"/>
      <c r="W72" s="139"/>
      <c r="X72" s="140"/>
      <c r="Y72" s="141">
        <v>80375000</v>
      </c>
      <c r="Z72" s="142"/>
      <c r="AA72" s="142"/>
      <c r="AB72" s="142"/>
      <c r="AC72" s="142"/>
      <c r="AD72" s="143"/>
      <c r="AE72" s="50" t="s">
        <v>57</v>
      </c>
    </row>
    <row r="73" spans="1:44" ht="12" customHeight="1" thickBot="1">
      <c r="A73" s="3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24"/>
      <c r="O73" s="24"/>
      <c r="P73" s="77"/>
      <c r="Q73" s="139"/>
      <c r="R73" s="139"/>
      <c r="S73" s="139"/>
      <c r="T73" s="139"/>
      <c r="U73" s="139"/>
      <c r="V73" s="139"/>
      <c r="W73" s="139"/>
      <c r="X73" s="140"/>
      <c r="Y73" s="141"/>
      <c r="Z73" s="142"/>
      <c r="AA73" s="142"/>
      <c r="AB73" s="142"/>
      <c r="AC73" s="142"/>
      <c r="AD73" s="143"/>
      <c r="AE73" s="50"/>
    </row>
    <row r="74" spans="1:44" ht="12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25"/>
      <c r="O74" s="24"/>
      <c r="P74" s="144" t="s">
        <v>58</v>
      </c>
      <c r="Q74" s="145"/>
      <c r="R74" s="145"/>
      <c r="S74" s="145"/>
      <c r="T74" s="145"/>
      <c r="U74" s="145"/>
      <c r="V74" s="145"/>
      <c r="W74" s="145"/>
      <c r="X74" s="145"/>
      <c r="Y74" s="146">
        <v>80375000</v>
      </c>
      <c r="Z74" s="147"/>
      <c r="AA74" s="147"/>
      <c r="AB74" s="147"/>
      <c r="AC74" s="147"/>
      <c r="AD74" s="148"/>
    </row>
    <row r="75" spans="1:44" ht="12" customHeight="1" thickBo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24"/>
      <c r="O75" s="24"/>
      <c r="P75" s="144"/>
      <c r="Q75" s="145"/>
      <c r="R75" s="145"/>
      <c r="S75" s="145"/>
      <c r="T75" s="145"/>
      <c r="U75" s="145"/>
      <c r="V75" s="145"/>
      <c r="W75" s="145"/>
      <c r="X75" s="145"/>
      <c r="Y75" s="149"/>
      <c r="Z75" s="150"/>
      <c r="AA75" s="150"/>
      <c r="AB75" s="150"/>
      <c r="AC75" s="150"/>
      <c r="AD75" s="151"/>
    </row>
    <row r="76" spans="1:44" ht="15.95" customHeight="1">
      <c r="A76" s="26"/>
      <c r="B76" s="26"/>
      <c r="C76" s="2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2"/>
      <c r="Z76" s="22"/>
      <c r="AA76" s="22"/>
      <c r="AB76" s="22"/>
      <c r="AC76" s="22"/>
      <c r="AD76" s="22"/>
    </row>
    <row r="77" spans="1:44" s="27" customFormat="1">
      <c r="A77" s="131" t="s">
        <v>64</v>
      </c>
      <c r="B77" s="132"/>
      <c r="C77" s="132"/>
      <c r="D77" s="132"/>
      <c r="E77" s="132"/>
      <c r="F77" s="132"/>
      <c r="G77" s="133"/>
      <c r="AD77" s="28" t="s">
        <v>44</v>
      </c>
    </row>
    <row r="78" spans="1:44" s="27" customFormat="1" ht="18.75" customHeight="1">
      <c r="A78" s="134" t="s">
        <v>45</v>
      </c>
      <c r="B78" s="134"/>
      <c r="C78" s="134"/>
      <c r="D78" s="134"/>
      <c r="E78" s="134"/>
      <c r="F78" s="134"/>
      <c r="G78" s="134" t="s">
        <v>46</v>
      </c>
      <c r="H78" s="134"/>
      <c r="I78" s="134"/>
      <c r="J78" s="134"/>
      <c r="K78" s="134"/>
      <c r="L78" s="134"/>
      <c r="M78" s="134"/>
      <c r="N78" s="136" t="s">
        <v>68</v>
      </c>
      <c r="O78" s="134"/>
      <c r="P78" s="134"/>
      <c r="Q78" s="134"/>
      <c r="R78" s="134"/>
      <c r="S78" s="134"/>
      <c r="T78" s="137" t="s">
        <v>47</v>
      </c>
      <c r="U78" s="137"/>
      <c r="V78" s="137"/>
      <c r="W78" s="134" t="s">
        <v>48</v>
      </c>
      <c r="X78" s="134"/>
      <c r="Y78" s="134"/>
      <c r="Z78" s="134"/>
      <c r="AA78" s="134"/>
      <c r="AB78" s="134"/>
      <c r="AC78" s="134"/>
      <c r="AD78" s="134"/>
    </row>
    <row r="79" spans="1:44" s="27" customFormat="1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8"/>
      <c r="U79" s="138"/>
      <c r="V79" s="138"/>
      <c r="W79" s="135"/>
      <c r="X79" s="135"/>
      <c r="Y79" s="135"/>
      <c r="Z79" s="135"/>
      <c r="AA79" s="135"/>
      <c r="AB79" s="135"/>
      <c r="AC79" s="135"/>
      <c r="AD79" s="135"/>
    </row>
    <row r="80" spans="1:44" s="27" customFormat="1">
      <c r="A80" s="152" t="s">
        <v>49</v>
      </c>
      <c r="B80" s="152"/>
      <c r="C80" s="152"/>
      <c r="D80" s="152"/>
      <c r="E80" s="152"/>
      <c r="F80" s="152"/>
      <c r="G80" s="152" t="s">
        <v>50</v>
      </c>
      <c r="H80" s="152"/>
      <c r="I80" s="152"/>
      <c r="J80" s="152"/>
      <c r="K80" s="152"/>
      <c r="L80" s="152"/>
      <c r="M80" s="152"/>
      <c r="N80" s="152" t="s">
        <v>51</v>
      </c>
      <c r="O80" s="152"/>
      <c r="P80" s="152"/>
      <c r="Q80" s="152"/>
      <c r="R80" s="152"/>
      <c r="S80" s="152"/>
      <c r="T80" s="152" t="s">
        <v>52</v>
      </c>
      <c r="U80" s="152"/>
      <c r="V80" s="152"/>
      <c r="W80" s="153" t="s">
        <v>53</v>
      </c>
      <c r="X80" s="153"/>
      <c r="Y80" s="153"/>
      <c r="Z80" s="153"/>
      <c r="AA80" s="153"/>
      <c r="AB80" s="153"/>
      <c r="AC80" s="153"/>
      <c r="AD80" s="153"/>
    </row>
    <row r="81" spans="1:31" s="27" customFormat="1" ht="12" customHeight="1">
      <c r="A81" s="84">
        <v>110000</v>
      </c>
      <c r="B81" s="84"/>
      <c r="C81" s="84"/>
      <c r="D81" s="84"/>
      <c r="E81" s="84"/>
      <c r="F81" s="84"/>
      <c r="G81" s="84">
        <v>100000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92" t="s">
        <v>54</v>
      </c>
      <c r="U81" s="92"/>
      <c r="V81" s="93"/>
      <c r="W81" s="154">
        <f>IF(ROUNDDOWN((G81-N81)*4/5,-3)&gt;1000000,1000000,ROUNDDOWN((G81-N81)*4/5,-3))</f>
        <v>80000</v>
      </c>
      <c r="X81" s="155"/>
      <c r="Y81" s="155"/>
      <c r="Z81" s="155"/>
      <c r="AA81" s="155"/>
      <c r="AB81" s="155"/>
      <c r="AC81" s="155"/>
      <c r="AD81" s="156"/>
      <c r="AE81" s="50" t="s">
        <v>55</v>
      </c>
    </row>
    <row r="82" spans="1:31" s="27" customFormat="1" ht="12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92"/>
      <c r="U82" s="92"/>
      <c r="V82" s="93"/>
      <c r="W82" s="157"/>
      <c r="X82" s="158"/>
      <c r="Y82" s="158"/>
      <c r="Z82" s="158"/>
      <c r="AA82" s="158"/>
      <c r="AB82" s="158"/>
      <c r="AC82" s="158"/>
      <c r="AD82" s="159"/>
      <c r="AE82" s="50"/>
    </row>
    <row r="83" spans="1:31" ht="12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74" t="s">
        <v>63</v>
      </c>
      <c r="O83" s="74"/>
      <c r="P83" s="74"/>
      <c r="Q83" s="74"/>
      <c r="R83" s="74"/>
      <c r="S83" s="74"/>
      <c r="T83" s="74"/>
      <c r="U83" s="74"/>
      <c r="V83" s="74"/>
      <c r="W83" s="75">
        <v>80000</v>
      </c>
      <c r="X83" s="75"/>
      <c r="Y83" s="75"/>
      <c r="Z83" s="75"/>
      <c r="AA83" s="75"/>
      <c r="AB83" s="75"/>
      <c r="AC83" s="75"/>
      <c r="AD83" s="75"/>
      <c r="AE83" s="50" t="s">
        <v>57</v>
      </c>
    </row>
    <row r="84" spans="1:31" ht="12" customHeight="1" thickBo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74"/>
      <c r="O84" s="74"/>
      <c r="P84" s="74"/>
      <c r="Q84" s="74"/>
      <c r="R84" s="74"/>
      <c r="S84" s="74"/>
      <c r="T84" s="74"/>
      <c r="U84" s="74"/>
      <c r="V84" s="74"/>
      <c r="W84" s="76"/>
      <c r="X84" s="76"/>
      <c r="Y84" s="76"/>
      <c r="Z84" s="76"/>
      <c r="AA84" s="76"/>
      <c r="AB84" s="76"/>
      <c r="AC84" s="76"/>
      <c r="AD84" s="76"/>
      <c r="AE84" s="50"/>
    </row>
    <row r="85" spans="1:31" ht="12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74" t="s">
        <v>58</v>
      </c>
      <c r="O85" s="74"/>
      <c r="P85" s="74"/>
      <c r="Q85" s="74"/>
      <c r="R85" s="74"/>
      <c r="S85" s="74"/>
      <c r="T85" s="74"/>
      <c r="U85" s="74"/>
      <c r="V85" s="77"/>
      <c r="W85" s="78">
        <v>80000</v>
      </c>
      <c r="X85" s="79"/>
      <c r="Y85" s="79"/>
      <c r="Z85" s="79"/>
      <c r="AA85" s="79"/>
      <c r="AB85" s="79"/>
      <c r="AC85" s="79"/>
      <c r="AD85" s="80"/>
    </row>
    <row r="86" spans="1:31" ht="12" customHeight="1" thickBo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74"/>
      <c r="O86" s="74"/>
      <c r="P86" s="74"/>
      <c r="Q86" s="74"/>
      <c r="R86" s="74"/>
      <c r="S86" s="74"/>
      <c r="T86" s="74"/>
      <c r="U86" s="74"/>
      <c r="V86" s="77"/>
      <c r="W86" s="81"/>
      <c r="X86" s="82"/>
      <c r="Y86" s="82"/>
      <c r="Z86" s="82"/>
      <c r="AA86" s="82"/>
      <c r="AB86" s="82"/>
      <c r="AC86" s="82"/>
      <c r="AD86" s="83"/>
    </row>
    <row r="87" spans="1:31" s="27" customFormat="1" ht="15.95" customHeight="1"/>
    <row r="88" spans="1:31">
      <c r="A88" s="213" t="s">
        <v>30</v>
      </c>
      <c r="B88" s="214"/>
      <c r="C88" s="214"/>
      <c r="D88" s="214"/>
      <c r="E88" s="214"/>
      <c r="F88" s="214"/>
      <c r="G88" s="215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8" t="s">
        <v>44</v>
      </c>
    </row>
    <row r="89" spans="1:31" ht="18.75" customHeight="1">
      <c r="A89" s="160" t="s">
        <v>45</v>
      </c>
      <c r="B89" s="161"/>
      <c r="C89" s="161"/>
      <c r="D89" s="161"/>
      <c r="E89" s="161"/>
      <c r="F89" s="162"/>
      <c r="G89" s="160" t="s">
        <v>46</v>
      </c>
      <c r="H89" s="161"/>
      <c r="I89" s="161"/>
      <c r="J89" s="161"/>
      <c r="K89" s="161"/>
      <c r="L89" s="161"/>
      <c r="M89" s="162"/>
      <c r="N89" s="166" t="s">
        <v>68</v>
      </c>
      <c r="O89" s="167"/>
      <c r="P89" s="167"/>
      <c r="Q89" s="167"/>
      <c r="R89" s="167"/>
      <c r="S89" s="168"/>
      <c r="T89" s="172" t="s">
        <v>47</v>
      </c>
      <c r="U89" s="173"/>
      <c r="V89" s="174"/>
      <c r="W89" s="160" t="s">
        <v>48</v>
      </c>
      <c r="X89" s="161"/>
      <c r="Y89" s="161"/>
      <c r="Z89" s="161"/>
      <c r="AA89" s="161"/>
      <c r="AB89" s="161"/>
      <c r="AC89" s="161"/>
      <c r="AD89" s="162"/>
    </row>
    <row r="90" spans="1:31">
      <c r="A90" s="163"/>
      <c r="B90" s="164"/>
      <c r="C90" s="164"/>
      <c r="D90" s="164"/>
      <c r="E90" s="164"/>
      <c r="F90" s="165"/>
      <c r="G90" s="163"/>
      <c r="H90" s="164"/>
      <c r="I90" s="164"/>
      <c r="J90" s="164"/>
      <c r="K90" s="164"/>
      <c r="L90" s="164"/>
      <c r="M90" s="165"/>
      <c r="N90" s="169"/>
      <c r="O90" s="170"/>
      <c r="P90" s="170"/>
      <c r="Q90" s="170"/>
      <c r="R90" s="170"/>
      <c r="S90" s="171"/>
      <c r="T90" s="175"/>
      <c r="U90" s="176"/>
      <c r="V90" s="177"/>
      <c r="W90" s="163"/>
      <c r="X90" s="164"/>
      <c r="Y90" s="164"/>
      <c r="Z90" s="164"/>
      <c r="AA90" s="164"/>
      <c r="AB90" s="164"/>
      <c r="AC90" s="164"/>
      <c r="AD90" s="165"/>
    </row>
    <row r="91" spans="1:31" ht="19.5" thickBot="1">
      <c r="A91" s="197" t="s">
        <v>49</v>
      </c>
      <c r="B91" s="198"/>
      <c r="C91" s="198"/>
      <c r="D91" s="198"/>
      <c r="E91" s="198"/>
      <c r="F91" s="199"/>
      <c r="G91" s="197" t="s">
        <v>50</v>
      </c>
      <c r="H91" s="198"/>
      <c r="I91" s="198"/>
      <c r="J91" s="198"/>
      <c r="K91" s="198"/>
      <c r="L91" s="198"/>
      <c r="M91" s="199"/>
      <c r="N91" s="197" t="s">
        <v>51</v>
      </c>
      <c r="O91" s="198"/>
      <c r="P91" s="198"/>
      <c r="Q91" s="198"/>
      <c r="R91" s="198"/>
      <c r="S91" s="199"/>
      <c r="T91" s="197" t="s">
        <v>52</v>
      </c>
      <c r="U91" s="198"/>
      <c r="V91" s="199"/>
      <c r="W91" s="200" t="s">
        <v>53</v>
      </c>
      <c r="X91" s="201"/>
      <c r="Y91" s="201"/>
      <c r="Z91" s="201"/>
      <c r="AA91" s="201"/>
      <c r="AB91" s="201"/>
      <c r="AC91" s="201"/>
      <c r="AD91" s="202"/>
    </row>
    <row r="92" spans="1:31" ht="12" customHeight="1" thickTop="1">
      <c r="A92" s="84">
        <v>220000</v>
      </c>
      <c r="B92" s="84"/>
      <c r="C92" s="84"/>
      <c r="D92" s="84"/>
      <c r="E92" s="84"/>
      <c r="F92" s="84"/>
      <c r="G92" s="84">
        <v>200000</v>
      </c>
      <c r="H92" s="84"/>
      <c r="I92" s="84"/>
      <c r="J92" s="84"/>
      <c r="K92" s="84"/>
      <c r="L92" s="84"/>
      <c r="M92" s="84"/>
      <c r="N92" s="84">
        <v>150000</v>
      </c>
      <c r="O92" s="84"/>
      <c r="P92" s="84"/>
      <c r="Q92" s="84"/>
      <c r="R92" s="84"/>
      <c r="S92" s="84"/>
      <c r="T92" s="95" t="s">
        <v>54</v>
      </c>
      <c r="U92" s="203"/>
      <c r="V92" s="204"/>
      <c r="W92" s="207">
        <f>IF(ROUNDDOWN((G92-N92)*4/5,-3)&gt;3200000,3200000,ROUNDDOWN((G92-N92)*4/5,-3))</f>
        <v>40000</v>
      </c>
      <c r="X92" s="208"/>
      <c r="Y92" s="208"/>
      <c r="Z92" s="208"/>
      <c r="AA92" s="208"/>
      <c r="AB92" s="208"/>
      <c r="AC92" s="208"/>
      <c r="AD92" s="209"/>
      <c r="AE92" s="50" t="s">
        <v>55</v>
      </c>
    </row>
    <row r="93" spans="1:31" ht="12" customHeight="1" thickBo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124"/>
      <c r="U93" s="205"/>
      <c r="V93" s="206"/>
      <c r="W93" s="210"/>
      <c r="X93" s="211"/>
      <c r="Y93" s="211"/>
      <c r="Z93" s="211"/>
      <c r="AA93" s="211"/>
      <c r="AB93" s="211"/>
      <c r="AC93" s="211"/>
      <c r="AD93" s="212"/>
      <c r="AE93" s="50"/>
    </row>
    <row r="94" spans="1:31" ht="12" customHeight="1" thickTop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74" t="s">
        <v>63</v>
      </c>
      <c r="O94" s="74"/>
      <c r="P94" s="74"/>
      <c r="Q94" s="74"/>
      <c r="R94" s="74"/>
      <c r="S94" s="74"/>
      <c r="T94" s="74"/>
      <c r="U94" s="74"/>
      <c r="V94" s="74"/>
      <c r="W94" s="75">
        <v>80000</v>
      </c>
      <c r="X94" s="75"/>
      <c r="Y94" s="75"/>
      <c r="Z94" s="75"/>
      <c r="AA94" s="75"/>
      <c r="AB94" s="75"/>
      <c r="AC94" s="75"/>
      <c r="AD94" s="75"/>
      <c r="AE94" s="50" t="s">
        <v>57</v>
      </c>
    </row>
    <row r="95" spans="1:31" ht="12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74"/>
      <c r="O95" s="74"/>
      <c r="P95" s="74"/>
      <c r="Q95" s="74"/>
      <c r="R95" s="74"/>
      <c r="S95" s="74"/>
      <c r="T95" s="74"/>
      <c r="U95" s="74"/>
      <c r="V95" s="74"/>
      <c r="W95" s="196"/>
      <c r="X95" s="196"/>
      <c r="Y95" s="196"/>
      <c r="Z95" s="196"/>
      <c r="AA95" s="196"/>
      <c r="AB95" s="196"/>
      <c r="AC95" s="196"/>
      <c r="AD95" s="196"/>
      <c r="AE95" s="50"/>
    </row>
    <row r="96" spans="1:31" ht="12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74" t="s">
        <v>58</v>
      </c>
      <c r="O96" s="74"/>
      <c r="P96" s="74"/>
      <c r="Q96" s="74"/>
      <c r="R96" s="74"/>
      <c r="S96" s="74"/>
      <c r="T96" s="74"/>
      <c r="U96" s="74"/>
      <c r="V96" s="74"/>
      <c r="W96" s="196">
        <v>40000</v>
      </c>
      <c r="X96" s="196"/>
      <c r="Y96" s="196"/>
      <c r="Z96" s="196"/>
      <c r="AA96" s="196"/>
      <c r="AB96" s="196"/>
      <c r="AC96" s="196"/>
      <c r="AD96" s="196"/>
    </row>
    <row r="97" spans="1:31" ht="12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74"/>
      <c r="O97" s="74"/>
      <c r="P97" s="74"/>
      <c r="Q97" s="74"/>
      <c r="R97" s="74"/>
      <c r="S97" s="74"/>
      <c r="T97" s="74"/>
      <c r="U97" s="74"/>
      <c r="V97" s="74"/>
      <c r="W97" s="196"/>
      <c r="X97" s="196"/>
      <c r="Y97" s="196"/>
      <c r="Z97" s="196"/>
      <c r="AA97" s="196"/>
      <c r="AB97" s="196"/>
      <c r="AC97" s="196"/>
      <c r="AD97" s="196"/>
    </row>
    <row r="98" spans="1:31" ht="15.95" customHeight="1" thickBo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9"/>
      <c r="X98" s="29"/>
      <c r="Y98" s="29"/>
      <c r="Z98" s="29"/>
      <c r="AA98" s="29"/>
      <c r="AB98" s="29"/>
      <c r="AC98" s="29"/>
      <c r="AD98" s="29"/>
    </row>
    <row r="99" spans="1:31" ht="20.25" thickTop="1" thickBo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178" t="s">
        <v>65</v>
      </c>
      <c r="R99" s="178"/>
      <c r="S99" s="178"/>
      <c r="T99" s="178"/>
      <c r="U99" s="178"/>
      <c r="V99" s="178"/>
      <c r="W99" s="179">
        <f>W55+Y74+W85+W96</f>
        <v>96495000</v>
      </c>
      <c r="X99" s="179"/>
      <c r="Y99" s="179"/>
      <c r="Z99" s="179"/>
      <c r="AA99" s="179"/>
      <c r="AB99" s="179"/>
      <c r="AC99" s="179"/>
      <c r="AD99" s="179"/>
    </row>
    <row r="100" spans="1:31" ht="20.25" thickTop="1" thickBo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spans="1:31">
      <c r="A101" s="180" t="s">
        <v>66</v>
      </c>
      <c r="B101" s="181"/>
      <c r="C101" s="181"/>
      <c r="D101" s="181"/>
      <c r="E101" s="181"/>
      <c r="F101" s="30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2"/>
    </row>
    <row r="102" spans="1:31" ht="19.5" thickBot="1">
      <c r="A102" s="182"/>
      <c r="B102" s="183"/>
      <c r="C102" s="183"/>
      <c r="D102" s="183"/>
      <c r="E102" s="183"/>
      <c r="F102" s="33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5"/>
    </row>
  </sheetData>
  <mergeCells count="144">
    <mergeCell ref="A62:C63"/>
    <mergeCell ref="A64:C65"/>
    <mergeCell ref="A66:C67"/>
    <mergeCell ref="A68:C69"/>
    <mergeCell ref="AE92:AE93"/>
    <mergeCell ref="N94:V95"/>
    <mergeCell ref="W94:AD95"/>
    <mergeCell ref="AE94:AE95"/>
    <mergeCell ref="N96:V97"/>
    <mergeCell ref="W96:AD97"/>
    <mergeCell ref="A91:F91"/>
    <mergeCell ref="G91:M91"/>
    <mergeCell ref="N91:S91"/>
    <mergeCell ref="T91:V91"/>
    <mergeCell ref="W91:AD91"/>
    <mergeCell ref="A92:F93"/>
    <mergeCell ref="G92:M93"/>
    <mergeCell ref="N92:S93"/>
    <mergeCell ref="T92:V93"/>
    <mergeCell ref="W92:AD93"/>
    <mergeCell ref="A88:G88"/>
    <mergeCell ref="AE81:AE82"/>
    <mergeCell ref="N83:V84"/>
    <mergeCell ref="W83:AD84"/>
    <mergeCell ref="AE83:AE84"/>
    <mergeCell ref="N85:V86"/>
    <mergeCell ref="W85:AD86"/>
    <mergeCell ref="Q99:V99"/>
    <mergeCell ref="W99:AD99"/>
    <mergeCell ref="A101:E102"/>
    <mergeCell ref="A81:F82"/>
    <mergeCell ref="G81:M82"/>
    <mergeCell ref="N81:S82"/>
    <mergeCell ref="T81:V82"/>
    <mergeCell ref="W81:AD82"/>
    <mergeCell ref="A89:F90"/>
    <mergeCell ref="G89:M90"/>
    <mergeCell ref="N89:S90"/>
    <mergeCell ref="T89:V90"/>
    <mergeCell ref="W89:AD90"/>
    <mergeCell ref="AE70:AE71"/>
    <mergeCell ref="P72:X73"/>
    <mergeCell ref="Y72:AD73"/>
    <mergeCell ref="AE72:AE73"/>
    <mergeCell ref="P74:X75"/>
    <mergeCell ref="Y74:AD75"/>
    <mergeCell ref="A80:F80"/>
    <mergeCell ref="G80:M80"/>
    <mergeCell ref="N80:S80"/>
    <mergeCell ref="T80:V80"/>
    <mergeCell ref="W80:AD80"/>
    <mergeCell ref="A70:C71"/>
    <mergeCell ref="D70:I71"/>
    <mergeCell ref="J70:O71"/>
    <mergeCell ref="P70:U71"/>
    <mergeCell ref="V70:X71"/>
    <mergeCell ref="Y70:AD71"/>
    <mergeCell ref="A77:G77"/>
    <mergeCell ref="A78:F79"/>
    <mergeCell ref="G78:M79"/>
    <mergeCell ref="N78:S79"/>
    <mergeCell ref="T78:V79"/>
    <mergeCell ref="W78:AD79"/>
    <mergeCell ref="D66:I67"/>
    <mergeCell ref="J66:O67"/>
    <mergeCell ref="P66:U67"/>
    <mergeCell ref="V66:X67"/>
    <mergeCell ref="Y66:AD67"/>
    <mergeCell ref="D68:I69"/>
    <mergeCell ref="J68:O69"/>
    <mergeCell ref="P68:U69"/>
    <mergeCell ref="V68:X69"/>
    <mergeCell ref="Y68:AD69"/>
    <mergeCell ref="D62:I63"/>
    <mergeCell ref="J62:O63"/>
    <mergeCell ref="P62:U63"/>
    <mergeCell ref="V62:X63"/>
    <mergeCell ref="Y62:AD63"/>
    <mergeCell ref="D64:I65"/>
    <mergeCell ref="J64:O65"/>
    <mergeCell ref="P64:U65"/>
    <mergeCell ref="V64:X65"/>
    <mergeCell ref="Y64:AD65"/>
    <mergeCell ref="A59:C61"/>
    <mergeCell ref="D59:I60"/>
    <mergeCell ref="J59:O60"/>
    <mergeCell ref="P59:U60"/>
    <mergeCell ref="V59:X60"/>
    <mergeCell ref="Y59:AD60"/>
    <mergeCell ref="D61:I61"/>
    <mergeCell ref="J61:O61"/>
    <mergeCell ref="P61:U61"/>
    <mergeCell ref="V61:X61"/>
    <mergeCell ref="Y61:AD61"/>
    <mergeCell ref="N53:V54"/>
    <mergeCell ref="W53:AD54"/>
    <mergeCell ref="AE53:AE54"/>
    <mergeCell ref="N55:V56"/>
    <mergeCell ref="W55:AD56"/>
    <mergeCell ref="A58:G58"/>
    <mergeCell ref="A51:F52"/>
    <mergeCell ref="G51:M52"/>
    <mergeCell ref="N51:S52"/>
    <mergeCell ref="T51:V52"/>
    <mergeCell ref="W51:AD52"/>
    <mergeCell ref="AE51:AE52"/>
    <mergeCell ref="A50:F50"/>
    <mergeCell ref="G50:M50"/>
    <mergeCell ref="N50:S50"/>
    <mergeCell ref="T50:V50"/>
    <mergeCell ref="W50:AD50"/>
    <mergeCell ref="R43:S43"/>
    <mergeCell ref="U43:V43"/>
    <mergeCell ref="R44:S44"/>
    <mergeCell ref="U44:V44"/>
    <mergeCell ref="A47:G47"/>
    <mergeCell ref="A48:F49"/>
    <mergeCell ref="G48:M49"/>
    <mergeCell ref="N48:S49"/>
    <mergeCell ref="T48:V49"/>
    <mergeCell ref="R40:S40"/>
    <mergeCell ref="U40:V40"/>
    <mergeCell ref="R41:S41"/>
    <mergeCell ref="U41:V41"/>
    <mergeCell ref="R42:S42"/>
    <mergeCell ref="U42:V42"/>
    <mergeCell ref="A31:G31"/>
    <mergeCell ref="A35:AD37"/>
    <mergeCell ref="W48:AD49"/>
    <mergeCell ref="A23:AD28"/>
    <mergeCell ref="I22:J22"/>
    <mergeCell ref="H10:J10"/>
    <mergeCell ref="U10:V10"/>
    <mergeCell ref="A15:G15"/>
    <mergeCell ref="A16:AD18"/>
    <mergeCell ref="A20:G20"/>
    <mergeCell ref="I21:J21"/>
    <mergeCell ref="A4:AD4"/>
    <mergeCell ref="H8:I8"/>
    <mergeCell ref="K8:L8"/>
    <mergeCell ref="P8:Q8"/>
    <mergeCell ref="J9:K9"/>
    <mergeCell ref="O9:P9"/>
    <mergeCell ref="S9:V9"/>
  </mergeCells>
  <phoneticPr fontId="3"/>
  <dataValidations count="1">
    <dataValidation type="list" allowBlank="1" showInputMessage="1" showErrorMessage="1" sqref="Q33 H12 A33:A34 Z21:Z22 T21:T22" xr:uid="{CBAA88E1-0113-4239-BE11-9080CF131D0A}">
      <formula1>"〇"</formula1>
    </dataValidation>
  </dataValidations>
  <pageMargins left="0.7" right="0.7" top="0.75" bottom="0.75" header="0.3" footer="0.3"/>
  <pageSetup paperSize="9" scale="74" orientation="portrait" r:id="rId1"/>
  <rowBreaks count="1" manualBreakCount="1">
    <brk id="38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補助事業実績報告書(8号様式別紙1‐2)</vt:lpstr>
      <vt:lpstr>'補助事業実績報告書(8号様式別紙1‐2)'!Print_Area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2023-03-30T12:34:35Z</dcterms:created>
  <dcterms:modified xsi:type="dcterms:W3CDTF">2023-03-30T12:34:39Z</dcterms:modified>
</cp:coreProperties>
</file>